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laďka\2020\Akce 2020\A20-001_KDK_rekonstrukce soc. zařízení\OPRAVA PD 12_2019-01_2020\KDK-sl.rozpočet_VŘ 2. kolo\SLEPÝ ROZPOČET -2.KOLO\Slepý rozpočet kompl_B\"/>
    </mc:Choice>
  </mc:AlternateContent>
  <bookViews>
    <workbookView xWindow="-15" yWindow="-60" windowWidth="20535" windowHeight="8145" activeTab="2"/>
  </bookViews>
  <sheets>
    <sheet name="Krycí list" sheetId="1" r:id="rId1"/>
    <sheet name="Rekapitulace" sheetId="2" r:id="rId2"/>
    <sheet name="Položkový rozpočet" sheetId="3" r:id="rId3"/>
  </sheets>
  <definedNames>
    <definedName name="_xlnm.Print_Titles" localSheetId="2">'Položkový rozpočet'!$1:$6</definedName>
    <definedName name="_xlnm.Print_Area" localSheetId="2">'Položkový rozpočet'!$A$1:$I$76</definedName>
    <definedName name="_xlnm.Print_Area" localSheetId="1">Rekapitulace!$A$1:$J$32</definedName>
  </definedNames>
  <calcPr calcId="152511"/>
</workbook>
</file>

<file path=xl/calcChain.xml><?xml version="1.0" encoding="utf-8"?>
<calcChain xmlns="http://schemas.openxmlformats.org/spreadsheetml/2006/main">
  <c r="I52" i="3" l="1"/>
  <c r="I53" i="3"/>
  <c r="I55" i="3"/>
  <c r="I56" i="3"/>
  <c r="I57" i="3"/>
  <c r="I58" i="3"/>
  <c r="I59" i="3"/>
  <c r="I60" i="3"/>
  <c r="I61" i="3"/>
  <c r="I62" i="3"/>
  <c r="I63" i="3"/>
  <c r="I64" i="3"/>
  <c r="I65" i="3"/>
  <c r="I66" i="3"/>
  <c r="I69" i="3"/>
  <c r="I70" i="3"/>
  <c r="I71" i="3"/>
  <c r="I72" i="3"/>
  <c r="I73" i="3"/>
  <c r="I50" i="3"/>
  <c r="I74" i="3" s="1"/>
  <c r="G52" i="3"/>
  <c r="G53" i="3"/>
  <c r="G55" i="3"/>
  <c r="G56" i="3"/>
  <c r="G57" i="3"/>
  <c r="G58" i="3"/>
  <c r="G59" i="3"/>
  <c r="G60" i="3"/>
  <c r="G61" i="3"/>
  <c r="G62" i="3"/>
  <c r="G63" i="3"/>
  <c r="G64" i="3"/>
  <c r="G65" i="3"/>
  <c r="G66" i="3"/>
  <c r="G69" i="3"/>
  <c r="G70" i="3"/>
  <c r="G71" i="3"/>
  <c r="G72" i="3"/>
  <c r="G73" i="3"/>
  <c r="G50" i="3"/>
  <c r="I36" i="3"/>
  <c r="I38" i="3"/>
  <c r="I41" i="3"/>
  <c r="I42" i="3"/>
  <c r="I43" i="3"/>
  <c r="I44" i="3"/>
  <c r="I34" i="3"/>
  <c r="G36" i="3"/>
  <c r="G38" i="3"/>
  <c r="G41" i="3"/>
  <c r="G42" i="3"/>
  <c r="G43" i="3"/>
  <c r="G44" i="3"/>
  <c r="G34" i="3"/>
  <c r="I23" i="3"/>
  <c r="I24" i="3"/>
  <c r="I27" i="3"/>
  <c r="I28" i="3"/>
  <c r="I21" i="3"/>
  <c r="G23" i="3"/>
  <c r="G24" i="3"/>
  <c r="G27" i="3"/>
  <c r="G28" i="3"/>
  <c r="G21" i="3"/>
  <c r="I15" i="3"/>
  <c r="G15" i="3"/>
  <c r="I12" i="3"/>
  <c r="G12" i="3"/>
  <c r="I10" i="3"/>
  <c r="G10" i="3"/>
  <c r="I31" i="2"/>
  <c r="G74" i="3" l="1"/>
  <c r="I45" i="3"/>
  <c r="G45" i="3"/>
  <c r="I29" i="3"/>
  <c r="G29" i="3"/>
  <c r="A11" i="2"/>
  <c r="A10" i="2"/>
  <c r="A9" i="2"/>
  <c r="I9" i="2" l="1"/>
  <c r="G9" i="2"/>
  <c r="I16" i="3"/>
  <c r="G16" i="3"/>
  <c r="G11" i="2" l="1"/>
  <c r="I10" i="2"/>
  <c r="G10" i="2"/>
  <c r="E5" i="1"/>
  <c r="B3" i="2"/>
  <c r="I11" i="2" l="1"/>
  <c r="J44" i="1" l="1"/>
  <c r="R45" i="1" l="1"/>
  <c r="R35" i="1" l="1"/>
  <c r="J35" i="1"/>
  <c r="E35" i="1"/>
  <c r="E26" i="1" l="1"/>
  <c r="B4" i="2"/>
  <c r="E7" i="1" s="1"/>
  <c r="F3" i="2"/>
  <c r="A8" i="2"/>
  <c r="G8" i="2" l="1"/>
  <c r="G14" i="2" s="1"/>
  <c r="I8" i="2"/>
  <c r="I14" i="2" s="1"/>
  <c r="E41" i="1" l="1"/>
  <c r="E40" i="1" l="1"/>
  <c r="R38" i="1" s="1"/>
  <c r="R44" i="1" s="1"/>
  <c r="E44" i="1" l="1"/>
  <c r="R47" i="1" s="1"/>
  <c r="O49" i="1" s="1"/>
  <c r="R49" i="1" s="1"/>
  <c r="R50" i="1" s="1"/>
</calcChain>
</file>

<file path=xl/sharedStrings.xml><?xml version="1.0" encoding="utf-8"?>
<sst xmlns="http://schemas.openxmlformats.org/spreadsheetml/2006/main" count="263" uniqueCount="182">
  <si>
    <t>Název stavby</t>
  </si>
  <si>
    <t>JKSO</t>
  </si>
  <si>
    <t>Kód stavby</t>
  </si>
  <si>
    <t>Název objektu</t>
  </si>
  <si>
    <t>EČO</t>
  </si>
  <si>
    <t>Kód objektu</t>
  </si>
  <si>
    <t>1</t>
  </si>
  <si>
    <t>Název části</t>
  </si>
  <si>
    <t xml:space="preserve"> 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</si>
  <si>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</si>
  <si>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</si>
  <si>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</si>
  <si>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</si>
  <si>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</si>
  <si>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</si>
  <si>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</si>
  <si>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</si>
  <si>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</si>
  <si>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</si>
  <si>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</si>
  <si>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</si>
  <si>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</si>
  <si>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</si>
  <si>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</si>
  <si>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</si>
  <si>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</si>
  <si>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</si>
  <si>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</si>
  <si>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</si>
  <si>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</si>
  <si>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</si>
  <si>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</si>
  <si>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</si>
  <si>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</si>
  <si>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</si>
  <si>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</si>
  <si>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</si>
  <si>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</si>
  <si>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</si>
  <si>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</si>
  <si>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</si>
  <si>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PSV</t>
  </si>
  <si>
    <t>Kulturní památka</t>
  </si>
  <si>
    <t>"M"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</si>
  <si>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</si>
  <si>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</si>
  <si>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</si>
  <si>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</si>
  <si>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</si>
  <si>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</si>
  <si>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</si>
  <si>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</si>
  <si>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</si>
  <si>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</si>
  <si>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</si>
  <si>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</si>
  <si>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</si>
  <si>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</si>
  <si>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</si>
  <si>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</si>
  <si>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</si>
  <si>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</si>
  <si>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</si>
  <si>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</si>
  <si>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Část:</t>
  </si>
  <si>
    <t>JKSO:</t>
  </si>
  <si>
    <t>Objednatel:</t>
  </si>
  <si>
    <t>Zhotovitel:</t>
  </si>
  <si>
    <t>Datum:</t>
  </si>
  <si>
    <t>Kód položky</t>
  </si>
  <si>
    <t>Popis</t>
  </si>
  <si>
    <t>MJ</t>
  </si>
  <si>
    <t>Počet</t>
  </si>
  <si>
    <t>Dodávka jednotky</t>
  </si>
  <si>
    <t>Dodávka celkem</t>
  </si>
  <si>
    <t>Montáž jednotky</t>
  </si>
  <si>
    <t>Montáž celkem</t>
  </si>
  <si>
    <t>Pozice</t>
  </si>
  <si>
    <t>ks</t>
  </si>
  <si>
    <t>Mezisoučet zařízení č.1</t>
  </si>
  <si>
    <t>Název zařízení</t>
  </si>
  <si>
    <t>Mezisoučet všech zařízení</t>
  </si>
  <si>
    <t>Pomocný materiál a práce</t>
  </si>
  <si>
    <t>P.1</t>
  </si>
  <si>
    <t>P.2</t>
  </si>
  <si>
    <t>P.3</t>
  </si>
  <si>
    <t>P.4</t>
  </si>
  <si>
    <t>Mezisoučet pomocného materiálu a prací</t>
  </si>
  <si>
    <t>Roman Michoněk</t>
  </si>
  <si>
    <t>bm</t>
  </si>
  <si>
    <t>P.5</t>
  </si>
  <si>
    <t>P.6</t>
  </si>
  <si>
    <t>VRN (2% z PSV)</t>
  </si>
  <si>
    <t>Poznámka:</t>
  </si>
  <si>
    <t xml:space="preserve"> - ø125mm, 40% tvarovek</t>
  </si>
  <si>
    <t xml:space="preserve"> - ø100mm, 40% tvarovek</t>
  </si>
  <si>
    <t xml:space="preserve">Popisovací štítky a směrové šipky na VZT potrubí, zařízení a SDK podhled  </t>
  </si>
  <si>
    <t>Zaregulování VZT vč. protokolu, uvedení zařízení do provozu, zaškolení obsluhy</t>
  </si>
  <si>
    <t>Dílenská dokumentace - příprava do výroby (opozicování potrubí VZT, dořešení detailů apod.)</t>
  </si>
  <si>
    <t>P.7</t>
  </si>
  <si>
    <t>P.8</t>
  </si>
  <si>
    <r>
      <rPr>
        <sz val="8"/>
        <rFont val="Arial"/>
        <family val="2"/>
        <charset val="238"/>
      </rPr>
      <t>Odvodní talířový ventil ø125mm, vč. montážní zděře, provedení plast</t>
    </r>
    <r>
      <rPr>
        <sz val="8"/>
        <color rgb="FF800080"/>
        <rFont val="Arial"/>
        <family val="2"/>
        <charset val="238"/>
      </rPr>
      <t xml:space="preserve"> - "specifikace dle PD a TZ"</t>
    </r>
  </si>
  <si>
    <r>
      <rPr>
        <sz val="8"/>
        <rFont val="Arial"/>
        <family val="2"/>
        <charset val="238"/>
      </rPr>
      <t>Odvodní talířový ventil ø100mm, vč. montážní zděře, provedení plast</t>
    </r>
    <r>
      <rPr>
        <sz val="8"/>
        <color rgb="FF800080"/>
        <rFont val="Arial"/>
        <family val="2"/>
        <charset val="238"/>
      </rPr>
      <t xml:space="preserve"> - "specifikace dle PD a TZ"</t>
    </r>
  </si>
  <si>
    <t>bal</t>
  </si>
  <si>
    <r>
      <t xml:space="preserve">Ohebné hadice ø100mm, balení po 10m </t>
    </r>
    <r>
      <rPr>
        <sz val="8"/>
        <color rgb="FF800080"/>
        <rFont val="Arial"/>
        <family val="2"/>
        <charset val="238"/>
      </rPr>
      <t>- "kompletní provedení dle specifikace PD a TZ vč. souvisejících prací"</t>
    </r>
  </si>
  <si>
    <r>
      <t xml:space="preserve">Kruhové potrubí, provedení pozink, spojováno na spojky s gumovým těsněním </t>
    </r>
    <r>
      <rPr>
        <sz val="8"/>
        <color rgb="FF800080"/>
        <rFont val="Arial"/>
        <family val="2"/>
        <charset val="238"/>
      </rPr>
      <t>- "kompletní provedení dle specifikace PD a TZ vč. souvisejících prací"</t>
    </r>
  </si>
  <si>
    <r>
      <t xml:space="preserve">Ohebné hadice ø125mm, balení po 10m </t>
    </r>
    <r>
      <rPr>
        <sz val="8"/>
        <color rgb="FF800080"/>
        <rFont val="Arial"/>
        <family val="2"/>
        <charset val="238"/>
      </rPr>
      <t>- "kompletní provedení dle specifikace PD a TZ vč. souvisejících prací"</t>
    </r>
  </si>
  <si>
    <t>Montážní, závěsný, spojovací a těsnící materiál</t>
  </si>
  <si>
    <t xml:space="preserve">Technická a koordinační činnost na stavbě s dalšími navazujícími profesemi </t>
  </si>
  <si>
    <t>Cenová soustava vlastní.</t>
  </si>
  <si>
    <t>Nedílnou součástí tohoto rozpočtu jsou výkresy a technická zpráva.</t>
  </si>
  <si>
    <r>
      <t xml:space="preserve">Přetlaková žaluzie ø160mm, provedení plast </t>
    </r>
    <r>
      <rPr>
        <sz val="8"/>
        <color rgb="FF800080"/>
        <rFont val="Arial"/>
        <family val="2"/>
        <charset val="238"/>
      </rPr>
      <t>- "specifikace dle PD a TZ"</t>
    </r>
  </si>
  <si>
    <t>Zhotovení provozního řádu VZT zařízení</t>
  </si>
  <si>
    <t>doplnění názvů výrobků všech dodávaných zařízení) a vypracování dokladové části VZT</t>
  </si>
  <si>
    <r>
      <t>Potrubní ventilátor ø160mm, V=160-270m3/h, Pext=140Pa, Pi=53W/0,21A/230V</t>
    </r>
    <r>
      <rPr>
        <sz val="8"/>
        <color rgb="FF800080"/>
        <rFont val="Arial"/>
        <family val="2"/>
        <charset val="238"/>
      </rPr>
      <t xml:space="preserve"> - "specifikace dle PD a TZ"</t>
    </r>
  </si>
  <si>
    <t>ventilátor je v provedení tříotáčkovém</t>
  </si>
  <si>
    <r>
      <t>Spojovací manžeta ø160mm -</t>
    </r>
    <r>
      <rPr>
        <sz val="8"/>
        <color rgb="FF800080"/>
        <rFont val="Arial"/>
        <family val="2"/>
        <charset val="238"/>
      </rPr>
      <t xml:space="preserve"> "specifikace dle PD a TZ"</t>
    </r>
  </si>
  <si>
    <r>
      <t xml:space="preserve">Tlumič hluku ø160/L=900mm </t>
    </r>
    <r>
      <rPr>
        <sz val="8"/>
        <color rgb="FF800080"/>
        <rFont val="Arial"/>
        <family val="2"/>
        <charset val="238"/>
      </rPr>
      <t>- "specifikace dle PD a TZ"</t>
    </r>
  </si>
  <si>
    <t xml:space="preserve"> - ø160mm, 40% tvarovek</t>
  </si>
  <si>
    <t>Město Kopřivnice, ul. Štefánikova 1163, 742 21 Kopřivnice</t>
  </si>
  <si>
    <t>Rekonstrukce soc. zařízení v kulturním domě - Kopřivnice (KOZ I)</t>
  </si>
  <si>
    <t>D.1.4.3 - Vzduchotechnika</t>
  </si>
  <si>
    <r>
      <t>Nástěnný axiální ventilátor ø160mm, V=200m3/h, Pext=35Pa, Pi=29W/230V</t>
    </r>
    <r>
      <rPr>
        <sz val="8"/>
        <color rgb="FF800080"/>
        <rFont val="Arial"/>
        <family val="2"/>
        <charset val="238"/>
      </rPr>
      <t xml:space="preserve"> - "specifikace dle PD a TZ"</t>
    </r>
  </si>
  <si>
    <t>součástí ventilátoru je zabudovaný časový doběh a zpětná klapka</t>
  </si>
  <si>
    <t xml:space="preserve"> - ø160mm, 0% tvarovek</t>
  </si>
  <si>
    <t>Mezisoučet zařízení č.3</t>
  </si>
  <si>
    <t>Zařízení č.4 - Větrání čajovny v 1.PP části B</t>
  </si>
  <si>
    <r>
      <t xml:space="preserve">Ohebné hadice ø160mm, balení po 10m </t>
    </r>
    <r>
      <rPr>
        <sz val="8"/>
        <color rgb="FF800080"/>
        <rFont val="Arial"/>
        <family val="2"/>
        <charset val="238"/>
      </rPr>
      <t>- "kompletní provedení dle specifikace PD a TZ vč. souvisejících prací"</t>
    </r>
  </si>
  <si>
    <t>Mezisoučet zařízení č.4</t>
  </si>
  <si>
    <r>
      <t>Nástěnný axiální ventilátor ø160mm, V=150m3/h, Pext=35Pa, Pi=29W/230V</t>
    </r>
    <r>
      <rPr>
        <sz val="8"/>
        <color rgb="FF800080"/>
        <rFont val="Arial"/>
        <family val="2"/>
        <charset val="238"/>
      </rPr>
      <t xml:space="preserve"> - "specifikace dle PD a TZ"</t>
    </r>
  </si>
  <si>
    <t>Zařízení č.5 - Větrání sociálního zázemí v 1.PP části B</t>
  </si>
  <si>
    <r>
      <t>Nástěnný axiální ventilátor ø125mm, V=50-60m3/h, Pext=35Pa, Pi=29W/230V</t>
    </r>
    <r>
      <rPr>
        <sz val="8"/>
        <color rgb="FF800080"/>
        <rFont val="Arial"/>
        <family val="2"/>
        <charset val="238"/>
      </rPr>
      <t xml:space="preserve"> - "specifikace dle PD a TZ"</t>
    </r>
  </si>
  <si>
    <t>součástí ventilátoru je zabudovaný hygrostat</t>
  </si>
  <si>
    <t>součástí ventilátoru je zabudovaný časový doběh</t>
  </si>
  <si>
    <t xml:space="preserve">Dokumentace skutečného provedení stavby (zapracování všech změn vzniklých při realizaci vč. </t>
  </si>
  <si>
    <t>Zařízení č.3 - Větrání technického zázemí v 1.PP části B</t>
  </si>
  <si>
    <t>Zařízení č.6 - Větrání sociálního zázemí v 1.-3.NP části B</t>
  </si>
  <si>
    <t>Mezisoučet zařízení č.6</t>
  </si>
  <si>
    <t>6.1a</t>
  </si>
  <si>
    <t>6.2a</t>
  </si>
  <si>
    <t>se zabudovaným časovým doběhem</t>
  </si>
  <si>
    <r>
      <t>Spojovací manžeta ø125mm -</t>
    </r>
    <r>
      <rPr>
        <sz val="8"/>
        <color rgb="FF800080"/>
        <rFont val="Arial"/>
        <family val="2"/>
        <charset val="238"/>
      </rPr>
      <t xml:space="preserve"> "specifikace dle PD a TZ"</t>
    </r>
  </si>
  <si>
    <r>
      <t xml:space="preserve">Tlumič hluku ø125/L=900mm </t>
    </r>
    <r>
      <rPr>
        <sz val="8"/>
        <color rgb="FF800080"/>
        <rFont val="Arial"/>
        <family val="2"/>
        <charset val="238"/>
      </rPr>
      <t>- "specifikace dle PD a TZ"</t>
    </r>
  </si>
  <si>
    <r>
      <t xml:space="preserve">Přetlaková žaluzie ø125mm, provedení plast </t>
    </r>
    <r>
      <rPr>
        <sz val="8"/>
        <color rgb="FF800080"/>
        <rFont val="Arial"/>
        <family val="2"/>
        <charset val="238"/>
      </rPr>
      <t>- "specifikace dle PD a TZ"</t>
    </r>
  </si>
  <si>
    <r>
      <t>Potrubní ventilátor ø125mm, V=130m3/h, Pext=90Pa, Pi=26W/0,11A/230V</t>
    </r>
    <r>
      <rPr>
        <sz val="8"/>
        <color rgb="FF800080"/>
        <rFont val="Arial"/>
        <family val="2"/>
        <charset val="238"/>
      </rPr>
      <t xml:space="preserve"> - "specifikace dle PD a TZ"</t>
    </r>
  </si>
  <si>
    <t>D.1.4.3-02B KRYCÍ LIST OSTRÉHO ROZPOČTU (VÝKAZ MATERIÁLU)</t>
  </si>
  <si>
    <t>REKAPITULACE - ČÁST "B"</t>
  </si>
  <si>
    <t>POLOŽKOVÝ ROZPOČET - ČÁST "B"</t>
  </si>
  <si>
    <r>
      <rPr>
        <sz val="8"/>
        <rFont val="Arial"/>
        <family val="2"/>
        <charset val="238"/>
      </rPr>
      <t>Požární větrací mřížka 300x320mm, základní provedení s tavnou pojistkou</t>
    </r>
    <r>
      <rPr>
        <sz val="8"/>
        <color rgb="FF800080"/>
        <rFont val="Arial"/>
        <family val="2"/>
        <charset val="238"/>
      </rPr>
      <t xml:space="preserve"> - "specifikace dle PD a TZ"</t>
    </r>
  </si>
  <si>
    <r>
      <t>Dveřní mřížka 500x200mm, oboustranná</t>
    </r>
    <r>
      <rPr>
        <sz val="8"/>
        <color rgb="FF800080"/>
        <rFont val="Arial"/>
        <family val="2"/>
        <charset val="238"/>
      </rPr>
      <t xml:space="preserve"> - "specifikace dle PD a TZ"</t>
    </r>
  </si>
  <si>
    <r>
      <t>Stěnová mřížka 200x200mm, jednořadá vč. upínacího rámečku</t>
    </r>
    <r>
      <rPr>
        <sz val="8"/>
        <color rgb="FF800080"/>
        <rFont val="Arial"/>
        <family val="2"/>
        <charset val="238"/>
      </rPr>
      <t xml:space="preserve"> - "specifikace dle PD a TZ"</t>
    </r>
  </si>
  <si>
    <r>
      <rPr>
        <sz val="8"/>
        <rFont val="Arial"/>
        <family val="2"/>
        <charset val="238"/>
      </rPr>
      <t>Požární větrací mřížka 200x420mm, základní provedení s tavnou pojistkou</t>
    </r>
    <r>
      <rPr>
        <sz val="8"/>
        <color rgb="FF800080"/>
        <rFont val="Arial"/>
        <family val="2"/>
        <charset val="238"/>
      </rPr>
      <t xml:space="preserve"> - "specifikace dle PD a TZ"</t>
    </r>
  </si>
  <si>
    <r>
      <rPr>
        <sz val="8"/>
        <rFont val="Arial"/>
        <family val="2"/>
        <charset val="238"/>
      </rPr>
      <t>Požární větrací mřížka 200x220mm, základní provedení s tavnou pojistkou</t>
    </r>
    <r>
      <rPr>
        <sz val="8"/>
        <color rgb="FF800080"/>
        <rFont val="Arial"/>
        <family val="2"/>
        <charset val="238"/>
      </rPr>
      <t xml:space="preserve"> - "specifikace dle PD a TZ"</t>
    </r>
  </si>
  <si>
    <t>Doprava, svislá přeprava, lešení</t>
  </si>
  <si>
    <t>P.9</t>
  </si>
  <si>
    <t>Stavební přípomoce - jádrové vtání do ø200mm, délka do 0,6m (celkem 9ks)</t>
  </si>
  <si>
    <t>P.10</t>
  </si>
  <si>
    <t>P.11</t>
  </si>
  <si>
    <t>Protipožární manžety, ucpávky a tmely pro rozvody chladu a VZT (5ks viz. výkresová část)</t>
  </si>
  <si>
    <t xml:space="preserve">Kontrola a revize požárních mřížek (celkem 5ks požárních mřížek) </t>
  </si>
  <si>
    <t>3.1</t>
  </si>
  <si>
    <t>3.2</t>
  </si>
  <si>
    <t>4.1</t>
  </si>
  <si>
    <t>4.2</t>
  </si>
  <si>
    <t>4.3</t>
  </si>
  <si>
    <t>5.1</t>
  </si>
  <si>
    <t>5.2</t>
  </si>
  <si>
    <t>5.3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</si>
  <si>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</si>
  <si>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</si>
  <si>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</si>
  <si>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</si>
  <si>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</si>
  <si>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</si>
  <si>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</si>
  <si>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</si>
  <si>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</si>
  <si>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</si>
  <si>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</si>
  <si>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</si>
  <si>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</si>
  <si>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 xml:space="preserve"> 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</si>
</sst>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#;\-####"/>
    <numFmt numFmtId="165" formatCode="#,##0;\-#,##0"/>
    <numFmt numFmtId="166" formatCode="#,##0.00;\-#,##0.00"/>
    <numFmt numFmtId="167" formatCode="#,##0.00\ &quot;Kč&quot;"/>
  </numFmts>
  <fonts count="4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8"/>
      <name val="Arial CE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color rgb="FF800080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9"/>
      <name val="Arial CE"/>
      <charset val="238"/>
    </font>
    <font>
      <b/>
      <sz val="12"/>
      <name val="Arial CE"/>
      <charset val="110"/>
    </font>
    <font>
      <sz val="8"/>
      <color theme="1"/>
      <name val="Arial"/>
      <family val="2"/>
      <charset val="238"/>
    </font>
    <font>
      <sz val="8"/>
      <name val="Arial CE"/>
      <family val="2"/>
      <charset val="238"/>
    </font>
    <font>
      <b/>
      <sz val="15"/>
      <color indexed="10"/>
      <name val="Arial CE"/>
      <charset val="110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8CC8DC"/>
        <bgColor indexed="64"/>
      </patternFill>
    </fill>
    <fill>
      <patternFill patternType="solid">
        <fgColor theme="8" tint="0.39994506668294322"/>
        <bgColor indexed="64"/>
      </patternFill>
    </fill>
  </fills>
  <borders count="8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" fillId="0" borderId="0" applyAlignment="0">
      <alignment vertical="top" wrapText="1"/>
      <protection locked="0"/>
    </xf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1" applyNumberFormat="0" applyFill="0" applyAlignment="0" applyProtection="0"/>
    <xf numFmtId="0" fontId="17" fillId="3" borderId="0" applyNumberFormat="0" applyBorder="0" applyAlignment="0" applyProtection="0"/>
    <xf numFmtId="0" fontId="18" fillId="16" borderId="2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" fillId="18" borderId="6" applyNumberFormat="0" applyFont="0" applyAlignment="0" applyProtection="0"/>
    <xf numFmtId="0" fontId="24" fillId="0" borderId="7" applyNumberFormat="0" applyFill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7" borderId="8" applyNumberFormat="0" applyAlignment="0" applyProtection="0"/>
    <xf numFmtId="0" fontId="28" fillId="19" borderId="8" applyNumberFormat="0" applyAlignment="0" applyProtection="0"/>
    <xf numFmtId="0" fontId="29" fillId="19" borderId="9" applyNumberFormat="0" applyAlignment="0" applyProtection="0"/>
    <xf numFmtId="0" fontId="30" fillId="0" borderId="0" applyNumberFormat="0" applyFill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23" borderId="0" applyNumberFormat="0" applyBorder="0" applyAlignment="0" applyProtection="0"/>
    <xf numFmtId="0" fontId="14" fillId="0" borderId="0"/>
    <xf numFmtId="0" fontId="39" fillId="0" borderId="84">
      <alignment horizontal="center" vertical="center" wrapText="1"/>
    </xf>
  </cellStyleXfs>
  <cellXfs count="218">
    <xf numFmtId="0" fontId="0" fillId="0" borderId="0" xfId="0"/>
    <xf numFmtId="0" fontId="1" fillId="0" borderId="10" xfId="1" applyFont="1" applyBorder="1" applyAlignment="1" applyProtection="1">
      <alignment horizontal="left"/>
    </xf>
    <xf numFmtId="0" fontId="1" fillId="0" borderId="11" xfId="1" applyFont="1" applyBorder="1" applyAlignment="1" applyProtection="1">
      <alignment horizontal="left"/>
    </xf>
    <xf numFmtId="0" fontId="1" fillId="0" borderId="12" xfId="1" applyFont="1" applyBorder="1" applyAlignment="1" applyProtection="1">
      <alignment horizontal="left"/>
    </xf>
    <xf numFmtId="0" fontId="1" fillId="0" borderId="15" xfId="1" applyFont="1" applyBorder="1" applyAlignment="1" applyProtection="1">
      <alignment horizontal="left"/>
    </xf>
    <xf numFmtId="0" fontId="1" fillId="0" borderId="16" xfId="1" applyFont="1" applyBorder="1" applyAlignment="1" applyProtection="1">
      <alignment horizontal="left"/>
    </xf>
    <xf numFmtId="0" fontId="1" fillId="0" borderId="17" xfId="1" applyFont="1" applyBorder="1" applyAlignment="1" applyProtection="1">
      <alignment horizontal="left"/>
    </xf>
    <xf numFmtId="0" fontId="2" fillId="0" borderId="10" xfId="1" applyFont="1" applyBorder="1" applyAlignment="1" applyProtection="1">
      <alignment horizontal="left" vertical="center"/>
    </xf>
    <xf numFmtId="0" fontId="2" fillId="0" borderId="11" xfId="1" applyFont="1" applyBorder="1" applyAlignment="1" applyProtection="1">
      <alignment horizontal="left" vertical="center"/>
    </xf>
    <xf numFmtId="0" fontId="2" fillId="0" borderId="12" xfId="1" applyFont="1" applyBorder="1" applyAlignment="1" applyProtection="1">
      <alignment horizontal="left" vertical="center"/>
    </xf>
    <xf numFmtId="0" fontId="2" fillId="0" borderId="13" xfId="1" applyFont="1" applyBorder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3" fillId="0" borderId="18" xfId="1" applyFont="1" applyBorder="1" applyAlignment="1" applyProtection="1">
      <alignment horizontal="left" vertical="center"/>
    </xf>
    <xf numFmtId="0" fontId="2" fillId="0" borderId="19" xfId="1" applyFont="1" applyBorder="1" applyAlignment="1" applyProtection="1">
      <alignment horizontal="left" vertical="center"/>
    </xf>
    <xf numFmtId="0" fontId="2" fillId="0" borderId="20" xfId="1" applyFont="1" applyBorder="1" applyAlignment="1" applyProtection="1">
      <alignment horizontal="left" vertical="center"/>
    </xf>
    <xf numFmtId="0" fontId="2" fillId="0" borderId="14" xfId="1" applyFont="1" applyBorder="1" applyAlignment="1" applyProtection="1">
      <alignment horizontal="left" vertical="center"/>
    </xf>
    <xf numFmtId="0" fontId="3" fillId="0" borderId="21" xfId="1" applyFont="1" applyBorder="1" applyAlignment="1" applyProtection="1">
      <alignment horizontal="left" vertical="center"/>
    </xf>
    <xf numFmtId="0" fontId="2" fillId="0" borderId="22" xfId="1" applyFont="1" applyBorder="1" applyAlignment="1" applyProtection="1">
      <alignment horizontal="left" vertical="center"/>
    </xf>
    <xf numFmtId="164" fontId="3" fillId="0" borderId="21" xfId="1" applyNumberFormat="1" applyFont="1" applyBorder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0" fontId="3" fillId="0" borderId="23" xfId="1" applyFont="1" applyBorder="1" applyAlignment="1" applyProtection="1">
      <alignment horizontal="left" vertical="top"/>
    </xf>
    <xf numFmtId="0" fontId="2" fillId="0" borderId="24" xfId="1" applyFont="1" applyBorder="1" applyAlignment="1" applyProtection="1">
      <alignment horizontal="left" vertical="center"/>
    </xf>
    <xf numFmtId="0" fontId="2" fillId="0" borderId="25" xfId="1" applyFont="1" applyBorder="1" applyAlignment="1" applyProtection="1">
      <alignment horizontal="left" vertical="center"/>
    </xf>
    <xf numFmtId="0" fontId="3" fillId="0" borderId="23" xfId="1" applyFont="1" applyBorder="1" applyAlignment="1" applyProtection="1">
      <alignment horizontal="left" vertical="center"/>
    </xf>
    <xf numFmtId="164" fontId="3" fillId="0" borderId="24" xfId="1" applyNumberFormat="1" applyFont="1" applyBorder="1" applyAlignment="1" applyProtection="1">
      <alignment horizontal="right" vertical="center"/>
    </xf>
    <xf numFmtId="0" fontId="3" fillId="0" borderId="0" xfId="1" applyFont="1" applyAlignment="1" applyProtection="1">
      <alignment horizontal="left" vertical="top"/>
    </xf>
    <xf numFmtId="0" fontId="3" fillId="0" borderId="26" xfId="1" applyFont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left" vertical="center"/>
    </xf>
    <xf numFmtId="164" fontId="3" fillId="0" borderId="28" xfId="1" applyNumberFormat="1" applyFont="1" applyBorder="1" applyAlignment="1" applyProtection="1">
      <alignment horizontal="right" vertical="center"/>
    </xf>
    <xf numFmtId="0" fontId="2" fillId="0" borderId="29" xfId="1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4" fillId="0" borderId="0" xfId="1" applyFont="1" applyAlignment="1" applyProtection="1">
      <alignment horizontal="left" vertical="center"/>
    </xf>
    <xf numFmtId="0" fontId="2" fillId="0" borderId="28" xfId="1" applyFont="1" applyBorder="1" applyAlignment="1" applyProtection="1">
      <alignment horizontal="left" vertical="center"/>
    </xf>
    <xf numFmtId="164" fontId="3" fillId="0" borderId="29" xfId="1" applyNumberFormat="1" applyFont="1" applyBorder="1" applyAlignment="1" applyProtection="1">
      <alignment horizontal="right" vertical="center"/>
    </xf>
    <xf numFmtId="49" fontId="3" fillId="0" borderId="26" xfId="1" applyNumberFormat="1" applyFont="1" applyBorder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 vertical="center"/>
    </xf>
    <xf numFmtId="0" fontId="2" fillId="0" borderId="16" xfId="1" applyFont="1" applyBorder="1" applyAlignment="1" applyProtection="1">
      <alignment horizontal="left" vertical="center"/>
    </xf>
    <xf numFmtId="0" fontId="2" fillId="0" borderId="17" xfId="1" applyFont="1" applyBorder="1" applyAlignment="1" applyProtection="1">
      <alignment horizontal="left" vertical="center"/>
    </xf>
    <xf numFmtId="0" fontId="2" fillId="0" borderId="30" xfId="1" applyFont="1" applyBorder="1" applyAlignment="1" applyProtection="1">
      <alignment horizontal="left" vertical="center"/>
    </xf>
    <xf numFmtId="0" fontId="2" fillId="0" borderId="31" xfId="1" applyFont="1" applyBorder="1" applyAlignment="1" applyProtection="1">
      <alignment horizontal="left" vertical="center"/>
    </xf>
    <xf numFmtId="0" fontId="6" fillId="0" borderId="31" xfId="1" applyFont="1" applyBorder="1" applyAlignment="1" applyProtection="1">
      <alignment horizontal="left" vertical="center"/>
    </xf>
    <xf numFmtId="0" fontId="2" fillId="0" borderId="32" xfId="1" applyFont="1" applyBorder="1" applyAlignment="1" applyProtection="1">
      <alignment horizontal="left" vertical="center"/>
    </xf>
    <xf numFmtId="0" fontId="2" fillId="0" borderId="33" xfId="1" applyFont="1" applyBorder="1" applyAlignment="1" applyProtection="1">
      <alignment horizontal="left" vertical="center"/>
    </xf>
    <xf numFmtId="0" fontId="2" fillId="0" borderId="34" xfId="1" applyFont="1" applyBorder="1" applyAlignment="1" applyProtection="1">
      <alignment horizontal="left" vertical="center"/>
    </xf>
    <xf numFmtId="0" fontId="2" fillId="0" borderId="35" xfId="1" applyFont="1" applyBorder="1" applyAlignment="1" applyProtection="1">
      <alignment horizontal="left" vertical="center"/>
    </xf>
    <xf numFmtId="0" fontId="2" fillId="0" borderId="36" xfId="1" applyFont="1" applyBorder="1" applyAlignment="1" applyProtection="1">
      <alignment horizontal="left" vertical="center"/>
    </xf>
    <xf numFmtId="0" fontId="2" fillId="0" borderId="37" xfId="1" applyFont="1" applyBorder="1" applyAlignment="1" applyProtection="1">
      <alignment horizontal="left" vertical="center"/>
    </xf>
    <xf numFmtId="165" fontId="1" fillId="0" borderId="38" xfId="1" applyNumberFormat="1" applyFont="1" applyBorder="1" applyAlignment="1" applyProtection="1">
      <alignment horizontal="right" vertical="center"/>
    </xf>
    <xf numFmtId="165" fontId="1" fillId="0" borderId="39" xfId="1" applyNumberFormat="1" applyFont="1" applyBorder="1" applyAlignment="1" applyProtection="1">
      <alignment horizontal="right" vertical="center"/>
    </xf>
    <xf numFmtId="165" fontId="7" fillId="0" borderId="40" xfId="1" applyNumberFormat="1" applyFont="1" applyBorder="1" applyAlignment="1" applyProtection="1">
      <alignment horizontal="right" vertical="center"/>
    </xf>
    <xf numFmtId="166" fontId="7" fillId="0" borderId="41" xfId="1" applyNumberFormat="1" applyFont="1" applyBorder="1" applyAlignment="1" applyProtection="1">
      <alignment horizontal="right" vertical="center"/>
    </xf>
    <xf numFmtId="165" fontId="1" fillId="0" borderId="40" xfId="1" applyNumberFormat="1" applyFont="1" applyBorder="1" applyAlignment="1" applyProtection="1">
      <alignment horizontal="right" vertical="center"/>
    </xf>
    <xf numFmtId="165" fontId="1" fillId="0" borderId="41" xfId="1" applyNumberFormat="1" applyFont="1" applyBorder="1" applyAlignment="1" applyProtection="1">
      <alignment horizontal="right" vertical="center"/>
    </xf>
    <xf numFmtId="165" fontId="7" fillId="0" borderId="39" xfId="1" applyNumberFormat="1" applyFont="1" applyBorder="1" applyAlignment="1" applyProtection="1">
      <alignment horizontal="right" vertical="center"/>
    </xf>
    <xf numFmtId="166" fontId="7" fillId="0" borderId="39" xfId="1" applyNumberFormat="1" applyFont="1" applyBorder="1" applyAlignment="1" applyProtection="1">
      <alignment horizontal="right" vertical="center"/>
    </xf>
    <xf numFmtId="165" fontId="1" fillId="0" borderId="42" xfId="1" applyNumberFormat="1" applyFont="1" applyBorder="1" applyAlignment="1" applyProtection="1">
      <alignment horizontal="right" vertical="center"/>
    </xf>
    <xf numFmtId="0" fontId="6" fillId="0" borderId="31" xfId="1" applyFont="1" applyBorder="1" applyAlignment="1" applyProtection="1">
      <alignment horizontal="left" vertical="center" wrapText="1"/>
    </xf>
    <xf numFmtId="0" fontId="8" fillId="0" borderId="33" xfId="1" applyFont="1" applyBorder="1" applyAlignment="1" applyProtection="1">
      <alignment horizontal="left" vertical="center"/>
    </xf>
    <xf numFmtId="0" fontId="8" fillId="0" borderId="35" xfId="1" applyFont="1" applyBorder="1" applyAlignment="1" applyProtection="1">
      <alignment horizontal="left" vertical="center"/>
    </xf>
    <xf numFmtId="0" fontId="6" fillId="0" borderId="36" xfId="1" applyFont="1" applyBorder="1" applyAlignment="1" applyProtection="1">
      <alignment horizontal="left" vertical="center"/>
    </xf>
    <xf numFmtId="0" fontId="6" fillId="0" borderId="34" xfId="1" applyFont="1" applyBorder="1" applyAlignment="1" applyProtection="1">
      <alignment horizontal="left" vertical="center"/>
    </xf>
    <xf numFmtId="0" fontId="6" fillId="0" borderId="37" xfId="1" applyFont="1" applyBorder="1" applyAlignment="1" applyProtection="1">
      <alignment horizontal="left" vertical="center"/>
    </xf>
    <xf numFmtId="0" fontId="6" fillId="0" borderId="35" xfId="1" applyFont="1" applyBorder="1" applyAlignment="1" applyProtection="1">
      <alignment horizontal="left" vertical="center"/>
    </xf>
    <xf numFmtId="164" fontId="2" fillId="0" borderId="43" xfId="1" applyNumberFormat="1" applyFont="1" applyBorder="1" applyAlignment="1" applyProtection="1">
      <alignment horizontal="center" vertical="center"/>
    </xf>
    <xf numFmtId="0" fontId="9" fillId="0" borderId="18" xfId="1" applyFont="1" applyBorder="1" applyAlignment="1" applyProtection="1">
      <alignment horizontal="left" vertical="center"/>
    </xf>
    <xf numFmtId="0" fontId="2" fillId="0" borderId="26" xfId="1" applyFont="1" applyBorder="1" applyAlignment="1" applyProtection="1">
      <alignment horizontal="left" vertical="center"/>
    </xf>
    <xf numFmtId="166" fontId="7" fillId="0" borderId="27" xfId="1" applyNumberFormat="1" applyFont="1" applyBorder="1" applyAlignment="1" applyProtection="1">
      <alignment horizontal="right" vertical="center"/>
    </xf>
    <xf numFmtId="0" fontId="2" fillId="0" borderId="44" xfId="1" applyFont="1" applyBorder="1" applyAlignment="1" applyProtection="1">
      <alignment horizontal="left" vertical="center"/>
    </xf>
    <xf numFmtId="0" fontId="2" fillId="0" borderId="27" xfId="1" applyFont="1" applyBorder="1" applyAlignment="1" applyProtection="1">
      <alignment horizontal="left" vertical="center"/>
    </xf>
    <xf numFmtId="166" fontId="1" fillId="0" borderId="27" xfId="1" applyNumberFormat="1" applyFont="1" applyBorder="1" applyAlignment="1" applyProtection="1">
      <alignment horizontal="right" vertical="center"/>
    </xf>
    <xf numFmtId="165" fontId="1" fillId="0" borderId="28" xfId="1" applyNumberFormat="1" applyFont="1" applyBorder="1" applyAlignment="1" applyProtection="1">
      <alignment horizontal="right" vertical="center"/>
    </xf>
    <xf numFmtId="0" fontId="10" fillId="0" borderId="28" xfId="1" applyFont="1" applyBorder="1" applyAlignment="1" applyProtection="1">
      <alignment horizontal="right" vertical="center"/>
    </xf>
    <xf numFmtId="0" fontId="10" fillId="0" borderId="29" xfId="1" applyFont="1" applyBorder="1" applyAlignment="1" applyProtection="1">
      <alignment horizontal="left" vertical="center"/>
    </xf>
    <xf numFmtId="0" fontId="2" fillId="0" borderId="23" xfId="1" applyFont="1" applyBorder="1" applyAlignment="1" applyProtection="1">
      <alignment horizontal="left" vertical="center"/>
    </xf>
    <xf numFmtId="164" fontId="2" fillId="0" borderId="45" xfId="1" applyNumberFormat="1" applyFont="1" applyBorder="1" applyAlignment="1" applyProtection="1">
      <alignment horizontal="center" vertical="center"/>
    </xf>
    <xf numFmtId="165" fontId="1" fillId="0" borderId="27" xfId="1" applyNumberFormat="1" applyFont="1" applyBorder="1" applyAlignment="1" applyProtection="1">
      <alignment horizontal="right" vertical="center"/>
    </xf>
    <xf numFmtId="0" fontId="9" fillId="0" borderId="27" xfId="1" applyFont="1" applyBorder="1" applyAlignment="1" applyProtection="1">
      <alignment horizontal="left" vertical="center"/>
    </xf>
    <xf numFmtId="166" fontId="7" fillId="0" borderId="30" xfId="1" applyNumberFormat="1" applyFont="1" applyBorder="1" applyAlignment="1" applyProtection="1">
      <alignment horizontal="right" vertical="center"/>
    </xf>
    <xf numFmtId="166" fontId="1" fillId="0" borderId="30" xfId="1" applyNumberFormat="1" applyFont="1" applyBorder="1" applyAlignment="1" applyProtection="1">
      <alignment horizontal="right" vertical="center"/>
    </xf>
    <xf numFmtId="165" fontId="1" fillId="0" borderId="32" xfId="1" applyNumberFormat="1" applyFont="1" applyBorder="1" applyAlignment="1" applyProtection="1">
      <alignment horizontal="right" vertical="center"/>
    </xf>
    <xf numFmtId="0" fontId="2" fillId="0" borderId="46" xfId="1" applyFont="1" applyBorder="1" applyAlignment="1" applyProtection="1">
      <alignment horizontal="left" vertical="center"/>
    </xf>
    <xf numFmtId="164" fontId="2" fillId="0" borderId="47" xfId="1" applyNumberFormat="1" applyFont="1" applyBorder="1" applyAlignment="1" applyProtection="1">
      <alignment horizontal="center" vertical="center"/>
    </xf>
    <xf numFmtId="0" fontId="2" fillId="0" borderId="41" xfId="1" applyFont="1" applyBorder="1" applyAlignment="1" applyProtection="1">
      <alignment horizontal="left" vertical="center"/>
    </xf>
    <xf numFmtId="0" fontId="2" fillId="0" borderId="39" xfId="1" applyFont="1" applyBorder="1" applyAlignment="1" applyProtection="1">
      <alignment horizontal="left" vertical="center"/>
    </xf>
    <xf numFmtId="0" fontId="2" fillId="0" borderId="40" xfId="1" applyFont="1" applyBorder="1" applyAlignment="1" applyProtection="1">
      <alignment horizontal="left" vertical="center"/>
    </xf>
    <xf numFmtId="166" fontId="7" fillId="0" borderId="48" xfId="1" applyNumberFormat="1" applyFont="1" applyBorder="1" applyAlignment="1" applyProtection="1">
      <alignment horizontal="right" vertical="center"/>
    </xf>
    <xf numFmtId="166" fontId="7" fillId="0" borderId="31" xfId="1" applyNumberFormat="1" applyFont="1" applyBorder="1" applyAlignment="1" applyProtection="1">
      <alignment horizontal="right" vertical="center"/>
    </xf>
    <xf numFmtId="165" fontId="11" fillId="0" borderId="16" xfId="1" applyNumberFormat="1" applyFont="1" applyBorder="1" applyAlignment="1" applyProtection="1">
      <alignment horizontal="right" vertical="center"/>
    </xf>
    <xf numFmtId="0" fontId="6" fillId="0" borderId="10" xfId="1" applyFont="1" applyBorder="1" applyAlignment="1" applyProtection="1">
      <alignment horizontal="left" vertical="top"/>
    </xf>
    <xf numFmtId="0" fontId="2" fillId="0" borderId="49" xfId="1" applyFont="1" applyBorder="1" applyAlignment="1" applyProtection="1">
      <alignment horizontal="left" vertical="center"/>
    </xf>
    <xf numFmtId="0" fontId="2" fillId="0" borderId="50" xfId="1" applyFont="1" applyBorder="1" applyAlignment="1" applyProtection="1">
      <alignment horizontal="left" vertical="center"/>
    </xf>
    <xf numFmtId="0" fontId="2" fillId="0" borderId="21" xfId="1" applyFont="1" applyBorder="1" applyAlignment="1" applyProtection="1">
      <alignment horizontal="left" vertical="center"/>
    </xf>
    <xf numFmtId="0" fontId="2" fillId="0" borderId="51" xfId="1" applyFont="1" applyBorder="1" applyAlignment="1" applyProtection="1">
      <alignment horizontal="left"/>
    </xf>
    <xf numFmtId="0" fontId="2" fillId="0" borderId="23" xfId="1" applyFont="1" applyBorder="1" applyAlignment="1" applyProtection="1">
      <alignment horizontal="left"/>
    </xf>
    <xf numFmtId="165" fontId="3" fillId="0" borderId="23" xfId="1" applyNumberFormat="1" applyFont="1" applyBorder="1" applyAlignment="1" applyProtection="1">
      <alignment horizontal="right" vertical="center"/>
    </xf>
    <xf numFmtId="166" fontId="3" fillId="0" borderId="27" xfId="1" applyNumberFormat="1" applyFont="1" applyBorder="1" applyAlignment="1" applyProtection="1">
      <alignment horizontal="right" vertical="center"/>
    </xf>
    <xf numFmtId="166" fontId="7" fillId="0" borderId="23" xfId="1" applyNumberFormat="1" applyFont="1" applyBorder="1" applyAlignment="1" applyProtection="1">
      <alignment horizontal="right" vertical="center"/>
    </xf>
    <xf numFmtId="0" fontId="2" fillId="0" borderId="52" xfId="1" applyFont="1" applyBorder="1" applyAlignment="1" applyProtection="1">
      <alignment horizontal="left" vertical="center"/>
    </xf>
    <xf numFmtId="0" fontId="6" fillId="0" borderId="53" xfId="1" applyFont="1" applyBorder="1" applyAlignment="1" applyProtection="1">
      <alignment horizontal="left" vertical="top"/>
    </xf>
    <xf numFmtId="0" fontId="2" fillId="0" borderId="18" xfId="1" applyFont="1" applyBorder="1" applyAlignment="1" applyProtection="1">
      <alignment horizontal="left" vertical="center"/>
    </xf>
    <xf numFmtId="165" fontId="3" fillId="0" borderId="27" xfId="1" applyNumberFormat="1" applyFont="1" applyBorder="1" applyAlignment="1" applyProtection="1">
      <alignment horizontal="right" vertical="center"/>
    </xf>
    <xf numFmtId="0" fontId="6" fillId="0" borderId="41" xfId="1" applyFont="1" applyBorder="1" applyAlignment="1" applyProtection="1">
      <alignment horizontal="left" vertical="center"/>
    </xf>
    <xf numFmtId="0" fontId="2" fillId="0" borderId="54" xfId="1" applyFont="1" applyBorder="1" applyAlignment="1" applyProtection="1">
      <alignment horizontal="left" vertical="center"/>
    </xf>
    <xf numFmtId="166" fontId="12" fillId="0" borderId="55" xfId="1" applyNumberFormat="1" applyFont="1" applyBorder="1" applyAlignment="1" applyProtection="1">
      <alignment horizontal="right" vertical="center"/>
    </xf>
    <xf numFmtId="0" fontId="2" fillId="0" borderId="56" xfId="1" applyFont="1" applyBorder="1" applyAlignment="1" applyProtection="1">
      <alignment horizontal="left" vertical="center"/>
    </xf>
    <xf numFmtId="0" fontId="1" fillId="0" borderId="34" xfId="1" applyFont="1" applyBorder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/>
    </xf>
    <xf numFmtId="0" fontId="2" fillId="0" borderId="57" xfId="1" applyFont="1" applyBorder="1" applyAlignment="1" applyProtection="1">
      <alignment horizontal="left" vertical="center"/>
    </xf>
    <xf numFmtId="0" fontId="2" fillId="0" borderId="48" xfId="1" applyFont="1" applyBorder="1" applyAlignment="1" applyProtection="1">
      <alignment horizontal="left"/>
    </xf>
    <xf numFmtId="0" fontId="2" fillId="0" borderId="42" xfId="1" applyFont="1" applyBorder="1" applyAlignment="1" applyProtection="1">
      <alignment horizontal="left" vertical="center"/>
    </xf>
    <xf numFmtId="16" fontId="2" fillId="0" borderId="0" xfId="1" applyNumberFormat="1" applyFont="1" applyAlignment="1" applyProtection="1">
      <alignment horizontal="left"/>
    </xf>
    <xf numFmtId="0" fontId="0" fillId="0" borderId="0" xfId="0" applyAlignment="1"/>
    <xf numFmtId="166" fontId="2" fillId="0" borderId="0" xfId="1" applyNumberFormat="1" applyFont="1" applyAlignment="1" applyProtection="1">
      <alignment horizontal="right"/>
    </xf>
    <xf numFmtId="1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left"/>
    </xf>
    <xf numFmtId="0" fontId="0" fillId="0" borderId="0" xfId="0" applyFill="1"/>
    <xf numFmtId="0" fontId="3" fillId="0" borderId="0" xfId="1" applyFont="1" applyFill="1" applyBorder="1" applyAlignment="1" applyProtection="1">
      <alignment horizontal="center" vertical="center" wrapText="1"/>
    </xf>
    <xf numFmtId="0" fontId="32" fillId="0" borderId="0" xfId="1" applyFont="1" applyAlignment="1" applyProtection="1">
      <alignment horizontal="center"/>
    </xf>
    <xf numFmtId="0" fontId="3" fillId="0" borderId="58" xfId="1" applyFont="1" applyFill="1" applyBorder="1" applyAlignment="1" applyProtection="1">
      <alignment horizontal="center" vertical="center" wrapText="1"/>
    </xf>
    <xf numFmtId="0" fontId="3" fillId="0" borderId="59" xfId="1" applyFont="1" applyFill="1" applyBorder="1" applyAlignment="1" applyProtection="1">
      <alignment horizontal="center" vertical="center" wrapText="1"/>
    </xf>
    <xf numFmtId="0" fontId="3" fillId="0" borderId="60" xfId="1" applyFont="1" applyFill="1" applyBorder="1" applyAlignment="1" applyProtection="1">
      <alignment horizontal="center" vertical="center" wrapText="1"/>
    </xf>
    <xf numFmtId="0" fontId="3" fillId="0" borderId="61" xfId="1" applyFont="1" applyFill="1" applyBorder="1" applyAlignment="1" applyProtection="1">
      <alignment horizontal="center" vertical="center" wrapText="1"/>
    </xf>
    <xf numFmtId="0" fontId="31" fillId="0" borderId="62" xfId="1" applyFont="1" applyFill="1" applyBorder="1" applyAlignment="1" applyProtection="1">
      <alignment horizontal="left"/>
    </xf>
    <xf numFmtId="0" fontId="3" fillId="0" borderId="63" xfId="1" applyFont="1" applyFill="1" applyBorder="1" applyAlignment="1" applyProtection="1">
      <alignment horizontal="center" vertical="center" wrapText="1"/>
    </xf>
    <xf numFmtId="0" fontId="3" fillId="0" borderId="64" xfId="1" applyFont="1" applyFill="1" applyBorder="1" applyAlignment="1" applyProtection="1">
      <alignment horizontal="center" vertical="center" wrapText="1"/>
    </xf>
    <xf numFmtId="0" fontId="3" fillId="0" borderId="65" xfId="1" applyFont="1" applyFill="1" applyBorder="1" applyAlignment="1" applyProtection="1">
      <alignment horizontal="center" vertical="center" wrapText="1"/>
    </xf>
    <xf numFmtId="0" fontId="34" fillId="0" borderId="0" xfId="1" applyFont="1" applyAlignment="1" applyProtection="1">
      <alignment horizontal="right"/>
    </xf>
    <xf numFmtId="166" fontId="34" fillId="0" borderId="0" xfId="1" applyNumberFormat="1" applyFont="1" applyAlignment="1" applyProtection="1">
      <alignment horizontal="right"/>
    </xf>
    <xf numFmtId="0" fontId="3" fillId="0" borderId="0" xfId="1" applyFont="1" applyFill="1" applyAlignment="1" applyProtection="1">
      <alignment horizontal="left"/>
    </xf>
    <xf numFmtId="0" fontId="13" fillId="0" borderId="0" xfId="1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horizontal="left" vertical="center"/>
    </xf>
    <xf numFmtId="0" fontId="31" fillId="0" borderId="0" xfId="1" applyFont="1" applyFill="1" applyAlignment="1" applyProtection="1">
      <alignment horizontal="left" vertical="center"/>
    </xf>
    <xf numFmtId="14" fontId="3" fillId="0" borderId="0" xfId="1" applyNumberFormat="1" applyFont="1" applyFill="1" applyAlignment="1" applyProtection="1">
      <alignment horizontal="left" vertical="center"/>
    </xf>
    <xf numFmtId="0" fontId="35" fillId="0" borderId="0" xfId="1" applyFont="1" applyFill="1" applyAlignment="1" applyProtection="1">
      <alignment horizontal="center"/>
    </xf>
    <xf numFmtId="0" fontId="36" fillId="0" borderId="60" xfId="1" applyFont="1" applyFill="1" applyBorder="1" applyAlignment="1" applyProtection="1">
      <alignment horizontal="left"/>
    </xf>
    <xf numFmtId="0" fontId="36" fillId="0" borderId="60" xfId="1" applyFont="1" applyFill="1" applyBorder="1" applyAlignment="1" applyProtection="1">
      <alignment horizontal="center"/>
    </xf>
    <xf numFmtId="0" fontId="0" fillId="0" borderId="0" xfId="0" applyFill="1" applyBorder="1"/>
    <xf numFmtId="0" fontId="3" fillId="25" borderId="73" xfId="1" applyFont="1" applyFill="1" applyBorder="1" applyAlignment="1" applyProtection="1">
      <alignment horizontal="center" vertical="center" wrapText="1"/>
    </xf>
    <xf numFmtId="0" fontId="3" fillId="25" borderId="74" xfId="1" applyFont="1" applyFill="1" applyBorder="1" applyAlignment="1" applyProtection="1">
      <alignment horizontal="center" vertical="center" wrapText="1"/>
    </xf>
    <xf numFmtId="0" fontId="3" fillId="25" borderId="75" xfId="1" applyFont="1" applyFill="1" applyBorder="1" applyAlignment="1" applyProtection="1">
      <alignment horizontal="center" vertical="center" wrapText="1"/>
    </xf>
    <xf numFmtId="166" fontId="2" fillId="0" borderId="0" xfId="1" applyNumberFormat="1" applyFont="1" applyFill="1" applyAlignment="1" applyProtection="1">
      <alignment horizontal="right"/>
    </xf>
    <xf numFmtId="167" fontId="0" fillId="0" borderId="0" xfId="0" applyNumberFormat="1"/>
    <xf numFmtId="0" fontId="2" fillId="0" borderId="0" xfId="1" applyFont="1" applyAlignment="1" applyProtection="1">
      <alignment horizontal="center"/>
    </xf>
    <xf numFmtId="4" fontId="0" fillId="0" borderId="0" xfId="0" applyNumberFormat="1" applyAlignment="1"/>
    <xf numFmtId="0" fontId="2" fillId="0" borderId="0" xfId="1" applyFont="1" applyFill="1" applyAlignment="1" applyProtection="1">
      <alignment horizontal="left"/>
    </xf>
    <xf numFmtId="0" fontId="38" fillId="0" borderId="0" xfId="0" applyFont="1" applyAlignment="1"/>
    <xf numFmtId="0" fontId="38" fillId="0" borderId="0" xfId="0" applyFont="1" applyFill="1"/>
    <xf numFmtId="0" fontId="38" fillId="0" borderId="0" xfId="0" applyFont="1"/>
    <xf numFmtId="16" fontId="2" fillId="0" borderId="58" xfId="1" applyNumberFormat="1" applyFont="1" applyBorder="1" applyAlignment="1" applyProtection="1">
      <alignment horizontal="left"/>
    </xf>
    <xf numFmtId="0" fontId="2" fillId="0" borderId="58" xfId="1" applyFont="1" applyBorder="1" applyAlignment="1" applyProtection="1">
      <alignment horizontal="left"/>
    </xf>
    <xf numFmtId="0" fontId="32" fillId="0" borderId="58" xfId="1" applyFont="1" applyBorder="1" applyAlignment="1" applyProtection="1">
      <alignment horizontal="left"/>
    </xf>
    <xf numFmtId="0" fontId="32" fillId="0" borderId="58" xfId="1" applyFont="1" applyBorder="1" applyAlignment="1" applyProtection="1">
      <alignment horizontal="center"/>
    </xf>
    <xf numFmtId="1" fontId="2" fillId="0" borderId="58" xfId="1" applyNumberFormat="1" applyFont="1" applyBorder="1" applyAlignment="1" applyProtection="1">
      <alignment horizontal="center"/>
    </xf>
    <xf numFmtId="166" fontId="2" fillId="0" borderId="58" xfId="1" applyNumberFormat="1" applyFont="1" applyBorder="1" applyAlignment="1" applyProtection="1">
      <alignment horizontal="right"/>
    </xf>
    <xf numFmtId="0" fontId="33" fillId="0" borderId="0" xfId="1" applyFont="1" applyFill="1" applyAlignment="1" applyProtection="1">
      <alignment horizontal="left"/>
    </xf>
    <xf numFmtId="0" fontId="2" fillId="0" borderId="0" xfId="1" applyFont="1" applyFill="1" applyAlignment="1" applyProtection="1">
      <alignment horizontal="center"/>
    </xf>
    <xf numFmtId="1" fontId="2" fillId="0" borderId="0" xfId="1" applyNumberFormat="1" applyFont="1" applyFill="1" applyAlignment="1" applyProtection="1">
      <alignment horizontal="center"/>
    </xf>
    <xf numFmtId="1" fontId="0" fillId="0" borderId="0" xfId="0" applyNumberFormat="1"/>
    <xf numFmtId="0" fontId="2" fillId="0" borderId="0" xfId="1" applyFont="1" applyFill="1" applyAlignment="1" applyProtection="1">
      <alignment horizontal="left" vertical="center"/>
    </xf>
    <xf numFmtId="0" fontId="3" fillId="0" borderId="76" xfId="1" applyFont="1" applyFill="1" applyBorder="1" applyAlignment="1" applyProtection="1">
      <alignment horizontal="left"/>
    </xf>
    <xf numFmtId="0" fontId="3" fillId="0" borderId="77" xfId="1" applyFont="1" applyFill="1" applyBorder="1" applyAlignment="1" applyProtection="1">
      <alignment horizontal="left"/>
    </xf>
    <xf numFmtId="0" fontId="3" fillId="0" borderId="78" xfId="1" applyFont="1" applyFill="1" applyBorder="1" applyAlignment="1" applyProtection="1">
      <alignment horizontal="left"/>
    </xf>
    <xf numFmtId="0" fontId="3" fillId="0" borderId="79" xfId="1" applyFont="1" applyFill="1" applyBorder="1" applyAlignment="1" applyProtection="1">
      <alignment horizontal="left"/>
    </xf>
    <xf numFmtId="0" fontId="3" fillId="0" borderId="83" xfId="1" applyFont="1" applyFill="1" applyBorder="1" applyAlignment="1" applyProtection="1">
      <alignment horizontal="left"/>
    </xf>
    <xf numFmtId="0" fontId="3" fillId="0" borderId="18" xfId="1" applyFont="1" applyBorder="1" applyAlignment="1" applyProtection="1">
      <alignment horizontal="left" vertical="center"/>
    </xf>
    <xf numFmtId="0" fontId="3" fillId="0" borderId="80" xfId="1" applyFont="1" applyFill="1" applyBorder="1" applyAlignment="1" applyProtection="1">
      <alignment horizontal="left"/>
    </xf>
    <xf numFmtId="0" fontId="3" fillId="0" borderId="81" xfId="1" applyFont="1" applyFill="1" applyBorder="1" applyAlignment="1" applyProtection="1">
      <alignment horizontal="left"/>
    </xf>
    <xf numFmtId="0" fontId="3" fillId="0" borderId="67" xfId="1" applyFont="1" applyFill="1" applyBorder="1" applyAlignment="1" applyProtection="1">
      <alignment horizontal="left"/>
    </xf>
    <xf numFmtId="0" fontId="3" fillId="0" borderId="71" xfId="1" applyFont="1" applyFill="1" applyBorder="1" applyAlignment="1" applyProtection="1">
      <alignment horizontal="left"/>
    </xf>
    <xf numFmtId="0" fontId="3" fillId="0" borderId="72" xfId="1" applyFont="1" applyFill="1" applyBorder="1" applyAlignment="1" applyProtection="1">
      <alignment horizontal="left"/>
    </xf>
    <xf numFmtId="0" fontId="9" fillId="0" borderId="0" xfId="1" applyFont="1" applyAlignment="1" applyProtection="1">
      <alignment horizontal="right"/>
    </xf>
    <xf numFmtId="0" fontId="0" fillId="0" borderId="58" xfId="0" applyBorder="1"/>
    <xf numFmtId="0" fontId="3" fillId="0" borderId="71" xfId="1" applyFont="1" applyFill="1" applyBorder="1" applyAlignment="1" applyProtection="1">
      <alignment horizontal="left"/>
    </xf>
    <xf numFmtId="0" fontId="3" fillId="0" borderId="72" xfId="1" applyFont="1" applyFill="1" applyBorder="1" applyAlignment="1" applyProtection="1">
      <alignment horizontal="left"/>
    </xf>
    <xf numFmtId="0" fontId="3" fillId="0" borderId="87" xfId="1" applyFont="1" applyFill="1" applyBorder="1" applyAlignment="1" applyProtection="1">
      <alignment horizontal="left"/>
    </xf>
    <xf numFmtId="0" fontId="3" fillId="0" borderId="58" xfId="1" applyFont="1" applyFill="1" applyBorder="1" applyAlignment="1" applyProtection="1">
      <alignment horizontal="left"/>
    </xf>
    <xf numFmtId="0" fontId="3" fillId="0" borderId="65" xfId="1" applyFont="1" applyFill="1" applyBorder="1" applyAlignment="1" applyProtection="1">
      <alignment horizontal="left"/>
    </xf>
    <xf numFmtId="49" fontId="2" fillId="0" borderId="0" xfId="1" applyNumberFormat="1" applyFont="1" applyAlignment="1" applyProtection="1">
      <alignment horizontal="left"/>
    </xf>
    <xf numFmtId="49" fontId="0" fillId="0" borderId="0" xfId="0" applyNumberFormat="1" applyAlignment="1"/>
    <xf numFmtId="49" fontId="2" fillId="0" borderId="0" xfId="1" applyNumberFormat="1" applyFont="1" applyFill="1" applyAlignment="1" applyProtection="1">
      <alignment horizontal="left"/>
    </xf>
    <xf numFmtId="0" fontId="3" fillId="0" borderId="18" xfId="1" applyFont="1" applyBorder="1" applyAlignment="1" applyProtection="1">
      <alignment horizontal="left" vertical="center"/>
    </xf>
    <xf numFmtId="0" fontId="0" fillId="0" borderId="19" xfId="0" applyBorder="1" applyAlignment="1">
      <alignment vertical="center"/>
    </xf>
    <xf numFmtId="0" fontId="40" fillId="0" borderId="13" xfId="1" applyFont="1" applyBorder="1" applyAlignment="1" applyProtection="1">
      <alignment horizontal="center"/>
    </xf>
    <xf numFmtId="0" fontId="40" fillId="0" borderId="0" xfId="1" applyFont="1" applyAlignment="1" applyProtection="1">
      <alignment horizontal="center"/>
    </xf>
    <xf numFmtId="0" fontId="40" fillId="0" borderId="14" xfId="1" applyFont="1" applyBorder="1" applyAlignment="1" applyProtection="1">
      <alignment horizontal="center"/>
    </xf>
    <xf numFmtId="0" fontId="35" fillId="0" borderId="0" xfId="1" applyFont="1" applyFill="1" applyAlignment="1" applyProtection="1">
      <alignment horizontal="center"/>
    </xf>
    <xf numFmtId="0" fontId="36" fillId="25" borderId="66" xfId="1" applyFont="1" applyFill="1" applyBorder="1" applyAlignment="1" applyProtection="1">
      <alignment horizontal="center"/>
    </xf>
    <xf numFmtId="0" fontId="3" fillId="0" borderId="59" xfId="1" applyFont="1" applyFill="1" applyBorder="1" applyAlignment="1" applyProtection="1">
      <alignment horizontal="left"/>
    </xf>
    <xf numFmtId="0" fontId="3" fillId="0" borderId="60" xfId="1" applyFont="1" applyFill="1" applyBorder="1" applyAlignment="1" applyProtection="1">
      <alignment horizontal="left"/>
    </xf>
    <xf numFmtId="0" fontId="3" fillId="0" borderId="61" xfId="1" applyFont="1" applyFill="1" applyBorder="1" applyAlignment="1" applyProtection="1">
      <alignment horizontal="left"/>
    </xf>
    <xf numFmtId="167" fontId="3" fillId="0" borderId="83" xfId="1" applyNumberFormat="1" applyFont="1" applyFill="1" applyBorder="1" applyAlignment="1" applyProtection="1">
      <alignment horizontal="right"/>
    </xf>
    <xf numFmtId="0" fontId="3" fillId="0" borderId="87" xfId="1" applyFont="1" applyFill="1" applyBorder="1" applyAlignment="1" applyProtection="1">
      <alignment horizontal="left"/>
    </xf>
    <xf numFmtId="167" fontId="3" fillId="0" borderId="87" xfId="1" applyNumberFormat="1" applyFont="1" applyFill="1" applyBorder="1" applyAlignment="1" applyProtection="1">
      <alignment horizontal="right"/>
    </xf>
    <xf numFmtId="0" fontId="36" fillId="25" borderId="66" xfId="1" applyFont="1" applyFill="1" applyBorder="1" applyAlignment="1" applyProtection="1">
      <alignment horizontal="left"/>
    </xf>
    <xf numFmtId="0" fontId="36" fillId="0" borderId="68" xfId="1" applyFont="1" applyFill="1" applyBorder="1" applyAlignment="1" applyProtection="1">
      <alignment horizontal="right"/>
    </xf>
    <xf numFmtId="0" fontId="36" fillId="0" borderId="69" xfId="1" applyFont="1" applyFill="1" applyBorder="1" applyAlignment="1" applyProtection="1">
      <alignment horizontal="right"/>
    </xf>
    <xf numFmtId="0" fontId="36" fillId="0" borderId="70" xfId="1" applyFont="1" applyFill="1" applyBorder="1" applyAlignment="1" applyProtection="1">
      <alignment horizontal="right"/>
    </xf>
    <xf numFmtId="167" fontId="36" fillId="0" borderId="68" xfId="1" applyNumberFormat="1" applyFont="1" applyFill="1" applyBorder="1" applyAlignment="1" applyProtection="1">
      <alignment horizontal="right"/>
    </xf>
    <xf numFmtId="0" fontId="3" fillId="0" borderId="86" xfId="1" applyFont="1" applyFill="1" applyBorder="1" applyAlignment="1" applyProtection="1">
      <alignment horizontal="left"/>
    </xf>
    <xf numFmtId="0" fontId="3" fillId="0" borderId="71" xfId="1" applyFont="1" applyFill="1" applyBorder="1" applyAlignment="1" applyProtection="1">
      <alignment horizontal="left"/>
    </xf>
    <xf numFmtId="0" fontId="3" fillId="0" borderId="72" xfId="1" applyFont="1" applyFill="1" applyBorder="1" applyAlignment="1" applyProtection="1">
      <alignment horizontal="left"/>
    </xf>
    <xf numFmtId="167" fontId="3" fillId="0" borderId="86" xfId="1" applyNumberFormat="1" applyFont="1" applyFill="1" applyBorder="1" applyAlignment="1" applyProtection="1">
      <alignment horizontal="right"/>
    </xf>
    <xf numFmtId="167" fontId="3" fillId="0" borderId="72" xfId="1" applyNumberFormat="1" applyFont="1" applyFill="1" applyBorder="1" applyAlignment="1" applyProtection="1">
      <alignment horizontal="right"/>
    </xf>
    <xf numFmtId="167" fontId="3" fillId="0" borderId="67" xfId="1" applyNumberFormat="1" applyFont="1" applyFill="1" applyBorder="1" applyAlignment="1" applyProtection="1">
      <alignment horizontal="right"/>
    </xf>
    <xf numFmtId="0" fontId="36" fillId="24" borderId="68" xfId="1" applyFont="1" applyFill="1" applyBorder="1" applyAlignment="1" applyProtection="1">
      <alignment horizontal="left"/>
    </xf>
    <xf numFmtId="0" fontId="36" fillId="24" borderId="69" xfId="1" applyFont="1" applyFill="1" applyBorder="1" applyAlignment="1" applyProtection="1">
      <alignment horizontal="left"/>
    </xf>
    <xf numFmtId="0" fontId="36" fillId="24" borderId="70" xfId="1" applyFont="1" applyFill="1" applyBorder="1" applyAlignment="1" applyProtection="1">
      <alignment horizontal="left"/>
    </xf>
    <xf numFmtId="0" fontId="36" fillId="24" borderId="66" xfId="1" applyFont="1" applyFill="1" applyBorder="1" applyAlignment="1" applyProtection="1">
      <alignment horizontal="center"/>
    </xf>
    <xf numFmtId="167" fontId="3" fillId="0" borderId="59" xfId="1" applyNumberFormat="1" applyFont="1" applyFill="1" applyBorder="1" applyAlignment="1" applyProtection="1">
      <alignment horizontal="right" vertical="center"/>
    </xf>
    <xf numFmtId="167" fontId="3" fillId="0" borderId="61" xfId="1" applyNumberFormat="1" applyFont="1" applyFill="1" applyBorder="1" applyAlignment="1" applyProtection="1">
      <alignment horizontal="right" vertical="center"/>
    </xf>
    <xf numFmtId="167" fontId="3" fillId="0" borderId="82" xfId="1" applyNumberFormat="1" applyFont="1" applyFill="1" applyBorder="1" applyAlignment="1" applyProtection="1">
      <alignment horizontal="right"/>
    </xf>
    <xf numFmtId="167" fontId="3" fillId="0" borderId="81" xfId="1" applyNumberFormat="1" applyFont="1" applyFill="1" applyBorder="1" applyAlignment="1" applyProtection="1">
      <alignment horizontal="right"/>
    </xf>
    <xf numFmtId="167" fontId="3" fillId="0" borderId="85" xfId="1" applyNumberFormat="1" applyFont="1" applyFill="1" applyBorder="1" applyAlignment="1" applyProtection="1">
      <alignment horizontal="right"/>
    </xf>
    <xf numFmtId="167" fontId="3" fillId="0" borderId="78" xfId="1" applyNumberFormat="1" applyFont="1" applyFill="1" applyBorder="1" applyAlignment="1" applyProtection="1">
      <alignment horizontal="right"/>
    </xf>
    <xf numFmtId="167" fontId="3" fillId="0" borderId="64" xfId="1" applyNumberFormat="1" applyFont="1" applyFill="1" applyBorder="1" applyAlignment="1" applyProtection="1">
      <alignment horizontal="right"/>
    </xf>
    <xf numFmtId="167" fontId="3" fillId="0" borderId="65" xfId="1" applyNumberFormat="1" applyFont="1" applyFill="1" applyBorder="1" applyAlignment="1" applyProtection="1">
      <alignment horizontal="right"/>
    </xf>
    <xf numFmtId="0" fontId="37" fillId="0" borderId="0" xfId="1" applyFont="1" applyFill="1" applyAlignment="1" applyProtection="1">
      <alignment horizontal="center"/>
    </xf>
  </cellXfs>
  <cellStyles count="45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Excel Built-in Normal" xfId="43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dhlavička" xfId="44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colors>
    <mruColors>
      <color rgb="FF800080"/>
      <color rgb="FF8CC8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opLeftCell="A7" workbookViewId="0">
      <selection activeCell="W7" sqref="W7"/>
    </sheetView>
  </sheetViews>
  <sheetFormatPr defaultRowHeight="15" x14ac:dyDescent="0.25"/>
  <cols>
    <col min="1" max="1" width="2.42578125" customWidth="1"/>
    <col min="2" max="2" width="1.85546875" customWidth="1"/>
    <col min="3" max="3" width="2.7109375" customWidth="1"/>
    <col min="4" max="4" width="6.85546875" customWidth="1"/>
    <col min="5" max="5" width="13.5703125" customWidth="1"/>
    <col min="6" max="6" width="0.5703125" customWidth="1"/>
    <col min="7" max="7" width="2.5703125" customWidth="1"/>
    <col min="8" max="8" width="2.7109375" customWidth="1"/>
    <col min="9" max="9" width="9.7109375" customWidth="1"/>
    <col min="10" max="10" width="13.5703125" customWidth="1"/>
    <col min="11" max="11" width="0.7109375" customWidth="1"/>
    <col min="12" max="12" width="2.42578125" customWidth="1"/>
    <col min="13" max="13" width="2.85546875" customWidth="1"/>
    <col min="14" max="14" width="2" customWidth="1"/>
    <col min="15" max="15" width="12.7109375" customWidth="1"/>
    <col min="16" max="16" width="2.85546875" customWidth="1"/>
    <col min="17" max="17" width="2" customWidth="1"/>
    <col min="18" max="18" width="13.5703125" customWidth="1"/>
    <col min="19" max="19" width="0.5703125" customWidth="1"/>
  </cols>
  <sheetData>
    <row r="1" spans="1:19" ht="12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 x14ac:dyDescent="0.25">
      <c r="A2" s="183" t="s">
        <v>145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5"/>
    </row>
    <row r="3" spans="1:19" ht="12" customHeight="1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/>
    </row>
    <row r="4" spans="1:19" ht="8.25" customHeight="1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9"/>
    </row>
    <row r="5" spans="1:19" x14ac:dyDescent="0.25">
      <c r="A5" s="10"/>
      <c r="B5" s="11" t="s">
        <v>0</v>
      </c>
      <c r="C5" s="11"/>
      <c r="D5" s="11"/>
      <c r="E5" s="165" t="str">
        <f>'Položkový rozpočet'!B2</f>
        <v>Rekonstrukce soc. zařízení v kulturním domě - Kopřivnice (KOZ I)</v>
      </c>
      <c r="F5" s="13"/>
      <c r="G5" s="13"/>
      <c r="H5" s="13"/>
      <c r="I5" s="13"/>
      <c r="J5" s="14"/>
      <c r="K5" s="11"/>
      <c r="L5" s="11"/>
      <c r="M5" s="11"/>
      <c r="N5" s="11"/>
      <c r="O5" s="11" t="s">
        <v>1</v>
      </c>
      <c r="P5" s="181"/>
      <c r="Q5" s="182"/>
      <c r="R5" s="14"/>
      <c r="S5" s="15"/>
    </row>
    <row r="6" spans="1:19" x14ac:dyDescent="0.25">
      <c r="A6" s="10"/>
      <c r="B6" s="11" t="s">
        <v>2</v>
      </c>
      <c r="C6" s="11"/>
      <c r="D6" s="11"/>
      <c r="E6" s="16"/>
      <c r="F6" s="11"/>
      <c r="G6" s="11"/>
      <c r="H6" s="11"/>
      <c r="I6" s="11"/>
      <c r="J6" s="17"/>
      <c r="K6" s="11"/>
      <c r="L6" s="11"/>
      <c r="M6" s="11"/>
      <c r="N6" s="11"/>
      <c r="O6" s="11"/>
      <c r="P6" s="18"/>
      <c r="Q6" s="19"/>
      <c r="R6" s="17"/>
      <c r="S6" s="15"/>
    </row>
    <row r="7" spans="1:19" x14ac:dyDescent="0.25">
      <c r="A7" s="10"/>
      <c r="B7" s="11" t="s">
        <v>3</v>
      </c>
      <c r="C7" s="11"/>
      <c r="D7" s="11"/>
      <c r="E7" s="16" t="str">
        <f>Rekapitulace!B4</f>
        <v>D.1.4.3 - Vzduchotechnika</v>
      </c>
      <c r="F7" s="11"/>
      <c r="G7" s="11"/>
      <c r="H7" s="11"/>
      <c r="I7" s="11"/>
      <c r="J7" s="17"/>
      <c r="K7" s="11"/>
      <c r="L7" s="11"/>
      <c r="M7" s="11"/>
      <c r="N7" s="11"/>
      <c r="O7" s="11" t="s">
        <v>4</v>
      </c>
      <c r="P7" s="16"/>
      <c r="Q7" s="19"/>
      <c r="R7" s="17"/>
      <c r="S7" s="15"/>
    </row>
    <row r="8" spans="1:19" hidden="1" x14ac:dyDescent="0.25">
      <c r="A8" s="10"/>
      <c r="B8" s="11" t="s">
        <v>5</v>
      </c>
      <c r="C8" s="11"/>
      <c r="D8" s="11"/>
      <c r="E8" s="16" t="s">
        <v>6</v>
      </c>
      <c r="F8" s="11"/>
      <c r="G8" s="11"/>
      <c r="H8" s="11"/>
      <c r="I8" s="11"/>
      <c r="J8" s="17"/>
      <c r="K8" s="11"/>
      <c r="L8" s="11"/>
      <c r="M8" s="11"/>
      <c r="N8" s="11"/>
      <c r="O8" s="11"/>
      <c r="P8" s="18"/>
      <c r="Q8" s="19"/>
      <c r="R8" s="17"/>
      <c r="S8" s="15"/>
    </row>
    <row r="9" spans="1:19" x14ac:dyDescent="0.25">
      <c r="A9" s="10"/>
      <c r="B9" s="11" t="s">
        <v>7</v>
      </c>
      <c r="C9" s="11"/>
      <c r="D9" s="11"/>
      <c r="E9" s="20"/>
      <c r="F9" s="21"/>
      <c r="G9" s="21"/>
      <c r="H9" s="21"/>
      <c r="I9" s="21"/>
      <c r="J9" s="22"/>
      <c r="K9" s="11"/>
      <c r="L9" s="11"/>
      <c r="M9" s="11"/>
      <c r="N9" s="11"/>
      <c r="O9" s="11" t="s">
        <v>9</v>
      </c>
      <c r="P9" s="23"/>
      <c r="Q9" s="24"/>
      <c r="R9" s="22"/>
      <c r="S9" s="15"/>
    </row>
    <row r="10" spans="1:19" hidden="1" x14ac:dyDescent="0.25">
      <c r="A10" s="10"/>
      <c r="B10" s="11" t="s">
        <v>10</v>
      </c>
      <c r="C10" s="11"/>
      <c r="D10" s="11"/>
      <c r="E10" s="25" t="s">
        <v>8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9"/>
      <c r="Q10" s="19"/>
      <c r="R10" s="11"/>
      <c r="S10" s="15"/>
    </row>
    <row r="11" spans="1:19" hidden="1" x14ac:dyDescent="0.25">
      <c r="A11" s="10"/>
      <c r="B11" s="11" t="s">
        <v>11</v>
      </c>
      <c r="C11" s="11"/>
      <c r="D11" s="11"/>
      <c r="E11" s="25" t="s">
        <v>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9"/>
      <c r="Q11" s="19"/>
      <c r="R11" s="11"/>
      <c r="S11" s="15"/>
    </row>
    <row r="12" spans="1:19" hidden="1" x14ac:dyDescent="0.25">
      <c r="A12" s="10"/>
      <c r="B12" s="11" t="s">
        <v>12</v>
      </c>
      <c r="C12" s="11"/>
      <c r="D12" s="11"/>
      <c r="E12" s="25" t="s">
        <v>8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9"/>
      <c r="Q12" s="19"/>
      <c r="R12" s="11"/>
      <c r="S12" s="15"/>
    </row>
    <row r="13" spans="1:19" hidden="1" x14ac:dyDescent="0.25">
      <c r="A13" s="10"/>
      <c r="B13" s="11"/>
      <c r="C13" s="11"/>
      <c r="D13" s="11"/>
      <c r="E13" s="25" t="s">
        <v>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9"/>
      <c r="Q13" s="19"/>
      <c r="R13" s="11"/>
      <c r="S13" s="15"/>
    </row>
    <row r="14" spans="1:19" hidden="1" x14ac:dyDescent="0.25">
      <c r="A14" s="10"/>
      <c r="B14" s="11"/>
      <c r="C14" s="11"/>
      <c r="D14" s="11"/>
      <c r="E14" s="25" t="s">
        <v>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9"/>
      <c r="Q14" s="19"/>
      <c r="R14" s="11"/>
      <c r="S14" s="15"/>
    </row>
    <row r="15" spans="1:19" hidden="1" x14ac:dyDescent="0.25">
      <c r="A15" s="10"/>
      <c r="B15" s="11"/>
      <c r="C15" s="11"/>
      <c r="D15" s="11"/>
      <c r="E15" s="25" t="s">
        <v>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9"/>
      <c r="Q15" s="19"/>
      <c r="R15" s="11"/>
      <c r="S15" s="15"/>
    </row>
    <row r="16" spans="1:19" hidden="1" x14ac:dyDescent="0.25">
      <c r="A16" s="10"/>
      <c r="B16" s="11"/>
      <c r="C16" s="11"/>
      <c r="D16" s="11"/>
      <c r="E16" s="25" t="s">
        <v>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9"/>
      <c r="Q16" s="19"/>
      <c r="R16" s="11"/>
      <c r="S16" s="15"/>
    </row>
    <row r="17" spans="1:19" hidden="1" x14ac:dyDescent="0.25">
      <c r="A17" s="10"/>
      <c r="B17" s="11"/>
      <c r="C17" s="11"/>
      <c r="D17" s="11"/>
      <c r="E17" s="25" t="s">
        <v>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9"/>
      <c r="Q17" s="19"/>
      <c r="R17" s="11"/>
      <c r="S17" s="15"/>
    </row>
    <row r="18" spans="1:19" hidden="1" x14ac:dyDescent="0.25">
      <c r="A18" s="10"/>
      <c r="B18" s="11"/>
      <c r="C18" s="11"/>
      <c r="D18" s="11"/>
      <c r="E18" s="25" t="s">
        <v>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9"/>
      <c r="Q18" s="19"/>
      <c r="R18" s="11"/>
      <c r="S18" s="15"/>
    </row>
    <row r="19" spans="1:19" hidden="1" x14ac:dyDescent="0.25">
      <c r="A19" s="10"/>
      <c r="B19" s="11"/>
      <c r="C19" s="11"/>
      <c r="D19" s="11"/>
      <c r="E19" s="25" t="s">
        <v>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9"/>
      <c r="Q19" s="19"/>
      <c r="R19" s="11"/>
      <c r="S19" s="15"/>
    </row>
    <row r="20" spans="1:19" hidden="1" x14ac:dyDescent="0.25">
      <c r="A20" s="10"/>
      <c r="B20" s="11"/>
      <c r="C20" s="11"/>
      <c r="D20" s="11"/>
      <c r="E20" s="25" t="s">
        <v>8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9"/>
      <c r="Q20" s="19"/>
      <c r="R20" s="11"/>
      <c r="S20" s="15"/>
    </row>
    <row r="21" spans="1:19" hidden="1" x14ac:dyDescent="0.25">
      <c r="A21" s="10"/>
      <c r="B21" s="11"/>
      <c r="C21" s="11"/>
      <c r="D21" s="11"/>
      <c r="E21" s="25" t="s">
        <v>8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9"/>
      <c r="Q21" s="19"/>
      <c r="R21" s="11"/>
      <c r="S21" s="15"/>
    </row>
    <row r="22" spans="1:19" hidden="1" x14ac:dyDescent="0.25">
      <c r="A22" s="10"/>
      <c r="B22" s="11"/>
      <c r="C22" s="11"/>
      <c r="D22" s="11"/>
      <c r="E22" s="25" t="s">
        <v>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9"/>
      <c r="Q22" s="19"/>
      <c r="R22" s="11"/>
      <c r="S22" s="15"/>
    </row>
    <row r="23" spans="1:19" hidden="1" x14ac:dyDescent="0.25">
      <c r="A23" s="10"/>
      <c r="B23" s="11"/>
      <c r="C23" s="11"/>
      <c r="D23" s="11"/>
      <c r="E23" s="25" t="s">
        <v>8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9"/>
      <c r="Q23" s="19"/>
      <c r="R23" s="11"/>
      <c r="S23" s="15"/>
    </row>
    <row r="24" spans="1:19" hidden="1" x14ac:dyDescent="0.25">
      <c r="A24" s="10"/>
      <c r="B24" s="11"/>
      <c r="C24" s="11"/>
      <c r="D24" s="11"/>
      <c r="E24" s="25" t="s">
        <v>8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9"/>
      <c r="Q24" s="19"/>
      <c r="R24" s="11"/>
      <c r="S24" s="15"/>
    </row>
    <row r="25" spans="1:19" ht="17.25" customHeight="1" x14ac:dyDescent="0.25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 t="s">
        <v>13</v>
      </c>
      <c r="P25" s="11" t="s">
        <v>14</v>
      </c>
      <c r="Q25" s="11"/>
      <c r="R25" s="11"/>
      <c r="S25" s="15"/>
    </row>
    <row r="26" spans="1:19" ht="17.25" customHeight="1" x14ac:dyDescent="0.25">
      <c r="A26" s="10"/>
      <c r="B26" s="11" t="s">
        <v>15</v>
      </c>
      <c r="C26" s="11"/>
      <c r="D26" s="11"/>
      <c r="E26" s="12" t="str">
        <f>'Položkový rozpočet'!F2</f>
        <v>Město Kopřivnice, ul. Štefánikova 1163, 742 21 Kopřivnice</v>
      </c>
      <c r="F26" s="13"/>
      <c r="G26" s="13"/>
      <c r="H26" s="13"/>
      <c r="I26" s="13"/>
      <c r="J26" s="14"/>
      <c r="K26" s="11"/>
      <c r="L26" s="11"/>
      <c r="M26" s="11"/>
      <c r="N26" s="11"/>
      <c r="O26" s="26"/>
      <c r="P26" s="27"/>
      <c r="Q26" s="28"/>
      <c r="R26" s="29"/>
      <c r="S26" s="15"/>
    </row>
    <row r="27" spans="1:19" ht="17.25" customHeight="1" x14ac:dyDescent="0.25">
      <c r="A27" s="10"/>
      <c r="B27" s="11" t="s">
        <v>16</v>
      </c>
      <c r="C27" s="11"/>
      <c r="D27" s="11"/>
      <c r="E27" s="16" t="s">
        <v>88</v>
      </c>
      <c r="F27" s="11"/>
      <c r="G27" s="11"/>
      <c r="H27" s="11"/>
      <c r="I27" s="11"/>
      <c r="J27" s="17"/>
      <c r="K27" s="11"/>
      <c r="L27" s="11"/>
      <c r="M27" s="11"/>
      <c r="N27" s="11"/>
      <c r="O27" s="26"/>
      <c r="P27" s="27"/>
      <c r="Q27" s="28"/>
      <c r="R27" s="29"/>
      <c r="S27" s="15"/>
    </row>
    <row r="28" spans="1:19" ht="17.25" customHeight="1" x14ac:dyDescent="0.25">
      <c r="A28" s="10"/>
      <c r="B28" s="11" t="s">
        <v>17</v>
      </c>
      <c r="C28" s="11"/>
      <c r="D28" s="11"/>
      <c r="E28" s="16"/>
      <c r="F28" s="11"/>
      <c r="G28" s="11"/>
      <c r="H28" s="11"/>
      <c r="I28" s="11"/>
      <c r="J28" s="17"/>
      <c r="K28" s="11"/>
      <c r="L28" s="11"/>
      <c r="M28" s="11"/>
      <c r="N28" s="11"/>
      <c r="O28" s="26"/>
      <c r="P28" s="27"/>
      <c r="Q28" s="28"/>
      <c r="R28" s="29"/>
      <c r="S28" s="15"/>
    </row>
    <row r="29" spans="1:19" ht="17.25" customHeight="1" x14ac:dyDescent="0.25">
      <c r="A29" s="10"/>
      <c r="B29" s="11"/>
      <c r="C29" s="11"/>
      <c r="D29" s="11"/>
      <c r="E29" s="23"/>
      <c r="F29" s="21"/>
      <c r="G29" s="21"/>
      <c r="H29" s="21"/>
      <c r="I29" s="21"/>
      <c r="J29" s="22"/>
      <c r="K29" s="11"/>
      <c r="L29" s="11"/>
      <c r="M29" s="11"/>
      <c r="N29" s="11"/>
      <c r="O29" s="19"/>
      <c r="P29" s="19"/>
      <c r="Q29" s="19"/>
      <c r="R29" s="11"/>
      <c r="S29" s="15"/>
    </row>
    <row r="30" spans="1:19" ht="17.25" customHeight="1" x14ac:dyDescent="0.25">
      <c r="A30" s="10"/>
      <c r="B30" s="11"/>
      <c r="C30" s="11"/>
      <c r="D30" s="11"/>
      <c r="E30" s="30" t="s">
        <v>18</v>
      </c>
      <c r="F30" s="11"/>
      <c r="G30" s="11" t="s">
        <v>19</v>
      </c>
      <c r="H30" s="11"/>
      <c r="I30" s="11"/>
      <c r="J30" s="11"/>
      <c r="K30" s="11"/>
      <c r="L30" s="11"/>
      <c r="M30" s="11"/>
      <c r="N30" s="11"/>
      <c r="O30" s="30" t="s">
        <v>20</v>
      </c>
      <c r="P30" s="19"/>
      <c r="Q30" s="19"/>
      <c r="R30" s="31"/>
      <c r="S30" s="15"/>
    </row>
    <row r="31" spans="1:19" ht="17.25" customHeight="1" x14ac:dyDescent="0.25">
      <c r="A31" s="10"/>
      <c r="B31" s="11"/>
      <c r="C31" s="11"/>
      <c r="D31" s="11"/>
      <c r="E31" s="26"/>
      <c r="F31" s="11"/>
      <c r="G31" s="27"/>
      <c r="H31" s="32"/>
      <c r="I31" s="33"/>
      <c r="J31" s="11"/>
      <c r="K31" s="11"/>
      <c r="L31" s="11"/>
      <c r="M31" s="11"/>
      <c r="N31" s="11"/>
      <c r="O31" s="34" t="s">
        <v>181</v>
      </c>
      <c r="P31" s="19"/>
      <c r="Q31" s="19"/>
      <c r="R31" s="35"/>
      <c r="S31" s="15"/>
    </row>
    <row r="32" spans="1:19" ht="8.25" customHeight="1" x14ac:dyDescent="0.25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8"/>
    </row>
    <row r="33" spans="1:19" ht="20.25" customHeight="1" x14ac:dyDescent="0.25">
      <c r="A33" s="39"/>
      <c r="B33" s="40"/>
      <c r="C33" s="40"/>
      <c r="D33" s="40"/>
      <c r="E33" s="41" t="s">
        <v>21</v>
      </c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2"/>
    </row>
    <row r="34" spans="1:19" ht="20.25" customHeight="1" x14ac:dyDescent="0.25">
      <c r="A34" s="43" t="s">
        <v>22</v>
      </c>
      <c r="B34" s="44"/>
      <c r="C34" s="44"/>
      <c r="D34" s="45"/>
      <c r="E34" s="46" t="s">
        <v>23</v>
      </c>
      <c r="F34" s="45"/>
      <c r="G34" s="46" t="s">
        <v>24</v>
      </c>
      <c r="H34" s="44"/>
      <c r="I34" s="45"/>
      <c r="J34" s="46" t="s">
        <v>25</v>
      </c>
      <c r="K34" s="44"/>
      <c r="L34" s="46" t="s">
        <v>26</v>
      </c>
      <c r="M34" s="44"/>
      <c r="N34" s="44"/>
      <c r="O34" s="45"/>
      <c r="P34" s="46" t="s">
        <v>27</v>
      </c>
      <c r="Q34" s="44"/>
      <c r="R34" s="44"/>
      <c r="S34" s="47"/>
    </row>
    <row r="35" spans="1:19" ht="20.25" customHeight="1" x14ac:dyDescent="0.25">
      <c r="A35" s="48"/>
      <c r="B35" s="49"/>
      <c r="C35" s="49"/>
      <c r="D35" s="50">
        <v>0</v>
      </c>
      <c r="E35" s="51">
        <f>IF(D35=0,0,R47/D35)</f>
        <v>0</v>
      </c>
      <c r="F35" s="52"/>
      <c r="G35" s="53"/>
      <c r="H35" s="49"/>
      <c r="I35" s="50">
        <v>0</v>
      </c>
      <c r="J35" s="51">
        <f>IF(I35=0,0,R47/I35)</f>
        <v>0</v>
      </c>
      <c r="K35" s="54"/>
      <c r="L35" s="53"/>
      <c r="M35" s="49"/>
      <c r="N35" s="49"/>
      <c r="O35" s="50">
        <v>0</v>
      </c>
      <c r="P35" s="53"/>
      <c r="Q35" s="49"/>
      <c r="R35" s="55">
        <f>IF(O35=0,0,R47/O35)</f>
        <v>0</v>
      </c>
      <c r="S35" s="56"/>
    </row>
    <row r="36" spans="1:19" ht="20.25" customHeight="1" x14ac:dyDescent="0.25">
      <c r="A36" s="39"/>
      <c r="B36" s="40"/>
      <c r="C36" s="40"/>
      <c r="D36" s="40"/>
      <c r="E36" s="41" t="s">
        <v>28</v>
      </c>
      <c r="F36" s="40"/>
      <c r="G36" s="40"/>
      <c r="H36" s="40"/>
      <c r="I36" s="40"/>
      <c r="J36" s="57" t="s">
        <v>29</v>
      </c>
      <c r="K36" s="40"/>
      <c r="L36" s="40"/>
      <c r="M36" s="40"/>
      <c r="N36" s="40"/>
      <c r="O36" s="40"/>
      <c r="P36" s="40"/>
      <c r="Q36" s="40"/>
      <c r="R36" s="40"/>
      <c r="S36" s="42"/>
    </row>
    <row r="37" spans="1:19" ht="20.25" customHeight="1" x14ac:dyDescent="0.25">
      <c r="A37" s="58" t="s">
        <v>30</v>
      </c>
      <c r="B37" s="59"/>
      <c r="C37" s="60" t="s">
        <v>31</v>
      </c>
      <c r="D37" s="61"/>
      <c r="E37" s="61"/>
      <c r="F37" s="62"/>
      <c r="G37" s="58" t="s">
        <v>32</v>
      </c>
      <c r="H37" s="63"/>
      <c r="I37" s="60" t="s">
        <v>33</v>
      </c>
      <c r="J37" s="61"/>
      <c r="K37" s="61"/>
      <c r="L37" s="58" t="s">
        <v>34</v>
      </c>
      <c r="M37" s="63"/>
      <c r="N37" s="60" t="s">
        <v>35</v>
      </c>
      <c r="O37" s="61"/>
      <c r="P37" s="61"/>
      <c r="Q37" s="61"/>
      <c r="R37" s="61"/>
      <c r="S37" s="62"/>
    </row>
    <row r="38" spans="1:19" ht="20.25" customHeight="1" x14ac:dyDescent="0.25">
      <c r="A38" s="64">
        <v>1</v>
      </c>
      <c r="B38" s="65" t="s">
        <v>36</v>
      </c>
      <c r="C38" s="14"/>
      <c r="D38" s="66" t="s">
        <v>37</v>
      </c>
      <c r="E38" s="67">
        <v>0</v>
      </c>
      <c r="F38" s="68"/>
      <c r="G38" s="64">
        <v>8</v>
      </c>
      <c r="H38" s="69" t="s">
        <v>38</v>
      </c>
      <c r="I38" s="29"/>
      <c r="J38" s="70">
        <v>0</v>
      </c>
      <c r="K38" s="71"/>
      <c r="L38" s="64">
        <v>13</v>
      </c>
      <c r="M38" s="27" t="s">
        <v>92</v>
      </c>
      <c r="N38" s="32"/>
      <c r="O38" s="32"/>
      <c r="P38" s="72"/>
      <c r="Q38" s="73"/>
      <c r="R38" s="67">
        <f>E40*0.02</f>
        <v>0</v>
      </c>
      <c r="S38" s="68"/>
    </row>
    <row r="39" spans="1:19" ht="20.25" customHeight="1" x14ac:dyDescent="0.25">
      <c r="A39" s="64">
        <v>2</v>
      </c>
      <c r="B39" s="74"/>
      <c r="C39" s="22"/>
      <c r="D39" s="66" t="s">
        <v>39</v>
      </c>
      <c r="E39" s="67">
        <v>0</v>
      </c>
      <c r="F39" s="68"/>
      <c r="G39" s="64">
        <v>9</v>
      </c>
      <c r="H39" s="11" t="s">
        <v>40</v>
      </c>
      <c r="I39" s="66"/>
      <c r="J39" s="70">
        <v>0</v>
      </c>
      <c r="K39" s="71"/>
      <c r="L39" s="64">
        <v>14</v>
      </c>
      <c r="M39" s="27"/>
      <c r="N39" s="32"/>
      <c r="O39" s="32"/>
      <c r="P39" s="72"/>
      <c r="Q39" s="73"/>
      <c r="R39" s="67"/>
      <c r="S39" s="68"/>
    </row>
    <row r="40" spans="1:19" ht="20.25" customHeight="1" x14ac:dyDescent="0.25">
      <c r="A40" s="64">
        <v>3</v>
      </c>
      <c r="B40" s="65" t="s">
        <v>41</v>
      </c>
      <c r="C40" s="14"/>
      <c r="D40" s="66" t="s">
        <v>37</v>
      </c>
      <c r="E40" s="67">
        <f>Rekapitulace!G14</f>
        <v>0</v>
      </c>
      <c r="F40" s="68"/>
      <c r="G40" s="64">
        <v>10</v>
      </c>
      <c r="H40" s="69" t="s">
        <v>42</v>
      </c>
      <c r="I40" s="29"/>
      <c r="J40" s="70">
        <v>0</v>
      </c>
      <c r="K40" s="71"/>
      <c r="L40" s="64">
        <v>15</v>
      </c>
      <c r="M40" s="27"/>
      <c r="N40" s="32"/>
      <c r="O40" s="32"/>
      <c r="P40" s="72"/>
      <c r="Q40" s="73"/>
      <c r="R40" s="67"/>
      <c r="S40" s="68"/>
    </row>
    <row r="41" spans="1:19" ht="20.25" customHeight="1" x14ac:dyDescent="0.25">
      <c r="A41" s="64">
        <v>4</v>
      </c>
      <c r="B41" s="74"/>
      <c r="C41" s="22"/>
      <c r="D41" s="66" t="s">
        <v>39</v>
      </c>
      <c r="E41" s="67">
        <f>Rekapitulace!I14</f>
        <v>0</v>
      </c>
      <c r="F41" s="68"/>
      <c r="G41" s="64">
        <v>11</v>
      </c>
      <c r="H41" s="69"/>
      <c r="I41" s="29"/>
      <c r="J41" s="70">
        <v>0</v>
      </c>
      <c r="K41" s="71"/>
      <c r="L41" s="64">
        <v>16</v>
      </c>
      <c r="M41" s="27"/>
      <c r="N41" s="32"/>
      <c r="O41" s="32"/>
      <c r="P41" s="72"/>
      <c r="Q41" s="73"/>
      <c r="R41" s="67"/>
      <c r="S41" s="68"/>
    </row>
    <row r="42" spans="1:19" ht="20.25" customHeight="1" x14ac:dyDescent="0.25">
      <c r="A42" s="64">
        <v>5</v>
      </c>
      <c r="B42" s="65" t="s">
        <v>43</v>
      </c>
      <c r="C42" s="14"/>
      <c r="D42" s="66" t="s">
        <v>37</v>
      </c>
      <c r="E42" s="67">
        <v>0</v>
      </c>
      <c r="F42" s="68"/>
      <c r="G42" s="75"/>
      <c r="H42" s="32"/>
      <c r="I42" s="29"/>
      <c r="J42" s="76"/>
      <c r="K42" s="71"/>
      <c r="L42" s="64">
        <v>17</v>
      </c>
      <c r="M42" s="27"/>
      <c r="N42" s="32"/>
      <c r="O42" s="32"/>
      <c r="P42" s="72"/>
      <c r="Q42" s="73"/>
      <c r="R42" s="67"/>
      <c r="S42" s="68"/>
    </row>
    <row r="43" spans="1:19" ht="20.25" customHeight="1" x14ac:dyDescent="0.25">
      <c r="A43" s="64">
        <v>6</v>
      </c>
      <c r="B43" s="74"/>
      <c r="C43" s="22"/>
      <c r="D43" s="66" t="s">
        <v>39</v>
      </c>
      <c r="E43" s="67">
        <v>0</v>
      </c>
      <c r="F43" s="68"/>
      <c r="G43" s="75"/>
      <c r="H43" s="32"/>
      <c r="I43" s="29"/>
      <c r="J43" s="76"/>
      <c r="K43" s="71"/>
      <c r="L43" s="64">
        <v>18</v>
      </c>
      <c r="M43" s="69"/>
      <c r="N43" s="32"/>
      <c r="O43" s="32"/>
      <c r="P43" s="32"/>
      <c r="Q43" s="29"/>
      <c r="R43" s="67"/>
      <c r="S43" s="68"/>
    </row>
    <row r="44" spans="1:19" ht="20.25" customHeight="1" x14ac:dyDescent="0.25">
      <c r="A44" s="64">
        <v>7</v>
      </c>
      <c r="B44" s="77" t="s">
        <v>44</v>
      </c>
      <c r="C44" s="32"/>
      <c r="D44" s="29"/>
      <c r="E44" s="78">
        <f>SUM(E38:E43)</f>
        <v>0</v>
      </c>
      <c r="F44" s="42"/>
      <c r="G44" s="64">
        <v>12</v>
      </c>
      <c r="H44" s="77" t="s">
        <v>45</v>
      </c>
      <c r="I44" s="29"/>
      <c r="J44" s="79">
        <f>SUM(J38:J43)</f>
        <v>0</v>
      </c>
      <c r="K44" s="80"/>
      <c r="L44" s="64">
        <v>19</v>
      </c>
      <c r="M44" s="65" t="s">
        <v>46</v>
      </c>
      <c r="N44" s="13"/>
      <c r="O44" s="13"/>
      <c r="P44" s="13"/>
      <c r="Q44" s="81"/>
      <c r="R44" s="78">
        <f>SUM(R38:R43)</f>
        <v>0</v>
      </c>
      <c r="S44" s="42"/>
    </row>
    <row r="45" spans="1:19" ht="20.25" customHeight="1" x14ac:dyDescent="0.25">
      <c r="A45" s="82">
        <v>20</v>
      </c>
      <c r="B45" s="83" t="s">
        <v>47</v>
      </c>
      <c r="C45" s="84"/>
      <c r="D45" s="85"/>
      <c r="E45" s="86">
        <v>0</v>
      </c>
      <c r="F45" s="38"/>
      <c r="G45" s="82">
        <v>21</v>
      </c>
      <c r="H45" s="83" t="s">
        <v>48</v>
      </c>
      <c r="I45" s="85"/>
      <c r="J45" s="87">
        <v>0</v>
      </c>
      <c r="K45" s="88">
        <v>20</v>
      </c>
      <c r="L45" s="82">
        <v>22</v>
      </c>
      <c r="M45" s="83" t="s">
        <v>49</v>
      </c>
      <c r="N45" s="84"/>
      <c r="O45" s="84"/>
      <c r="P45" s="84"/>
      <c r="Q45" s="85"/>
      <c r="R45" s="86">
        <f>Rekapitulace!I31</f>
        <v>0</v>
      </c>
      <c r="S45" s="38"/>
    </row>
    <row r="46" spans="1:19" ht="20.25" customHeight="1" x14ac:dyDescent="0.25">
      <c r="A46" s="89" t="s">
        <v>16</v>
      </c>
      <c r="B46" s="8"/>
      <c r="C46" s="8"/>
      <c r="D46" s="8"/>
      <c r="E46" s="8"/>
      <c r="F46" s="90"/>
      <c r="G46" s="91"/>
      <c r="H46" s="8"/>
      <c r="I46" s="8"/>
      <c r="J46" s="8"/>
      <c r="K46" s="8"/>
      <c r="L46" s="58" t="s">
        <v>50</v>
      </c>
      <c r="M46" s="45"/>
      <c r="N46" s="60" t="s">
        <v>51</v>
      </c>
      <c r="O46" s="44"/>
      <c r="P46" s="44"/>
      <c r="Q46" s="44"/>
      <c r="R46" s="44"/>
      <c r="S46" s="47"/>
    </row>
    <row r="47" spans="1:19" ht="20.25" customHeight="1" x14ac:dyDescent="0.25">
      <c r="A47" s="10"/>
      <c r="B47" s="11"/>
      <c r="C47" s="11"/>
      <c r="D47" s="11"/>
      <c r="E47" s="11"/>
      <c r="F47" s="17"/>
      <c r="G47" s="92"/>
      <c r="H47" s="11"/>
      <c r="I47" s="11"/>
      <c r="J47" s="11"/>
      <c r="K47" s="11"/>
      <c r="L47" s="64">
        <v>23</v>
      </c>
      <c r="M47" s="69" t="s">
        <v>52</v>
      </c>
      <c r="N47" s="32"/>
      <c r="O47" s="32"/>
      <c r="P47" s="32"/>
      <c r="Q47" s="68"/>
      <c r="R47" s="78">
        <f>E44+J44+R44+E45+J45+R45</f>
        <v>0</v>
      </c>
      <c r="S47" s="42"/>
    </row>
    <row r="48" spans="1:19" ht="20.25" customHeight="1" x14ac:dyDescent="0.25">
      <c r="A48" s="93" t="s">
        <v>53</v>
      </c>
      <c r="B48" s="21"/>
      <c r="C48" s="21"/>
      <c r="D48" s="21"/>
      <c r="E48" s="21"/>
      <c r="F48" s="22"/>
      <c r="G48" s="94" t="s">
        <v>54</v>
      </c>
      <c r="H48" s="21"/>
      <c r="I48" s="21"/>
      <c r="J48" s="21"/>
      <c r="K48" s="21"/>
      <c r="L48" s="64">
        <v>24</v>
      </c>
      <c r="M48" s="95">
        <v>15</v>
      </c>
      <c r="N48" s="22" t="s">
        <v>55</v>
      </c>
      <c r="O48" s="96">
        <v>0</v>
      </c>
      <c r="P48" s="32" t="s">
        <v>56</v>
      </c>
      <c r="Q48" s="29"/>
      <c r="R48" s="97">
        <v>0</v>
      </c>
      <c r="S48" s="98"/>
    </row>
    <row r="49" spans="1:19" ht="20.25" customHeight="1" thickBot="1" x14ac:dyDescent="0.3">
      <c r="A49" s="99" t="s">
        <v>15</v>
      </c>
      <c r="B49" s="13"/>
      <c r="C49" s="13"/>
      <c r="D49" s="13"/>
      <c r="E49" s="13"/>
      <c r="F49" s="14"/>
      <c r="G49" s="100"/>
      <c r="H49" s="13"/>
      <c r="I49" s="13"/>
      <c r="J49" s="13"/>
      <c r="K49" s="13"/>
      <c r="L49" s="64">
        <v>25</v>
      </c>
      <c r="M49" s="101">
        <v>21</v>
      </c>
      <c r="N49" s="29" t="s">
        <v>55</v>
      </c>
      <c r="O49" s="96">
        <f>R47</f>
        <v>0</v>
      </c>
      <c r="P49" s="32" t="s">
        <v>56</v>
      </c>
      <c r="Q49" s="29"/>
      <c r="R49" s="67">
        <f>ROUNDUP(O49*M49/100,1)</f>
        <v>0</v>
      </c>
      <c r="S49" s="68"/>
    </row>
    <row r="50" spans="1:19" ht="20.25" customHeight="1" thickBot="1" x14ac:dyDescent="0.3">
      <c r="A50" s="10"/>
      <c r="B50" s="11"/>
      <c r="C50" s="11"/>
      <c r="D50" s="11"/>
      <c r="E50" s="11"/>
      <c r="F50" s="17"/>
      <c r="G50" s="92"/>
      <c r="H50" s="11"/>
      <c r="I50" s="11"/>
      <c r="J50" s="11"/>
      <c r="K50" s="11"/>
      <c r="L50" s="82">
        <v>26</v>
      </c>
      <c r="M50" s="102" t="s">
        <v>57</v>
      </c>
      <c r="N50" s="84"/>
      <c r="O50" s="84"/>
      <c r="P50" s="84"/>
      <c r="Q50" s="103"/>
      <c r="R50" s="104">
        <f>O49+R49</f>
        <v>0</v>
      </c>
      <c r="S50" s="105"/>
    </row>
    <row r="51" spans="1:19" ht="20.25" customHeight="1" x14ac:dyDescent="0.25">
      <c r="A51" s="93" t="s">
        <v>53</v>
      </c>
      <c r="B51" s="21"/>
      <c r="C51" s="21"/>
      <c r="D51" s="21"/>
      <c r="E51" s="21"/>
      <c r="F51" s="22"/>
      <c r="G51" s="94" t="s">
        <v>54</v>
      </c>
      <c r="H51" s="21"/>
      <c r="I51" s="21"/>
      <c r="J51" s="21"/>
      <c r="K51" s="21"/>
      <c r="L51" s="58" t="s">
        <v>58</v>
      </c>
      <c r="M51" s="45"/>
      <c r="N51" s="60" t="s">
        <v>59</v>
      </c>
      <c r="O51" s="44"/>
      <c r="P51" s="44"/>
      <c r="Q51" s="44"/>
      <c r="R51" s="106"/>
      <c r="S51" s="47"/>
    </row>
    <row r="52" spans="1:19" ht="20.25" customHeight="1" x14ac:dyDescent="0.25">
      <c r="A52" s="99" t="s">
        <v>17</v>
      </c>
      <c r="B52" s="13"/>
      <c r="C52" s="13"/>
      <c r="D52" s="13"/>
      <c r="E52" s="13"/>
      <c r="F52" s="14"/>
      <c r="G52" s="100"/>
      <c r="H52" s="13"/>
      <c r="I52" s="13"/>
      <c r="J52" s="13"/>
      <c r="K52" s="13"/>
      <c r="L52" s="64">
        <v>27</v>
      </c>
      <c r="M52" s="69" t="s">
        <v>60</v>
      </c>
      <c r="N52" s="32"/>
      <c r="O52" s="32"/>
      <c r="P52" s="32"/>
      <c r="Q52" s="29"/>
      <c r="R52" s="67">
        <v>0</v>
      </c>
      <c r="S52" s="68"/>
    </row>
    <row r="53" spans="1:19" ht="20.25" customHeight="1" x14ac:dyDescent="0.25">
      <c r="A53" s="10"/>
      <c r="B53" s="11"/>
      <c r="C53" s="11"/>
      <c r="D53" s="11"/>
      <c r="E53" s="11"/>
      <c r="F53" s="17"/>
      <c r="G53" s="92"/>
      <c r="H53" s="11"/>
      <c r="I53" s="11"/>
      <c r="J53" s="11"/>
      <c r="K53" s="11"/>
      <c r="L53" s="64">
        <v>28</v>
      </c>
      <c r="M53" s="69" t="s">
        <v>61</v>
      </c>
      <c r="N53" s="32"/>
      <c r="O53" s="32"/>
      <c r="P53" s="32"/>
      <c r="Q53" s="29"/>
      <c r="R53" s="67">
        <v>0</v>
      </c>
      <c r="S53" s="68"/>
    </row>
    <row r="54" spans="1:19" ht="20.25" customHeight="1" x14ac:dyDescent="0.25">
      <c r="A54" s="107" t="s">
        <v>53</v>
      </c>
      <c r="B54" s="37"/>
      <c r="C54" s="37"/>
      <c r="D54" s="37"/>
      <c r="E54" s="37"/>
      <c r="F54" s="108"/>
      <c r="G54" s="109" t="s">
        <v>54</v>
      </c>
      <c r="H54" s="37"/>
      <c r="I54" s="37"/>
      <c r="J54" s="37"/>
      <c r="K54" s="37"/>
      <c r="L54" s="82">
        <v>29</v>
      </c>
      <c r="M54" s="83" t="s">
        <v>62</v>
      </c>
      <c r="N54" s="84"/>
      <c r="O54" s="84"/>
      <c r="P54" s="84"/>
      <c r="Q54" s="85"/>
      <c r="R54" s="51">
        <v>0</v>
      </c>
      <c r="S54" s="110"/>
    </row>
    <row r="55" spans="1:19" ht="9.75" customHeight="1" x14ac:dyDescent="0.25"/>
    <row r="56" spans="1:19" x14ac:dyDescent="0.25">
      <c r="A56" s="11" t="s">
        <v>93</v>
      </c>
    </row>
    <row r="57" spans="1:19" x14ac:dyDescent="0.25">
      <c r="A57" s="11" t="s">
        <v>110</v>
      </c>
    </row>
    <row r="58" spans="1:19" x14ac:dyDescent="0.25">
      <c r="A58" s="11" t="s">
        <v>109</v>
      </c>
    </row>
  </sheetData>
  <mergeCells count="2">
    <mergeCell ref="P5:Q5"/>
    <mergeCell ref="A2:S2"/>
  </mergeCells>
  <pageMargins left="0.31496062992125984" right="0.31496062992125984" top="0.39370078740157483" bottom="0.3937007874015748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selection activeCell="I31" sqref="I31:J31"/>
    </sheetView>
  </sheetViews>
  <sheetFormatPr defaultRowHeight="15" x14ac:dyDescent="0.25"/>
  <cols>
    <col min="1" max="1" width="6.42578125" customWidth="1"/>
    <col min="4" max="4" width="12.28515625" customWidth="1"/>
    <col min="14" max="14" width="14" bestFit="1" customWidth="1"/>
    <col min="15" max="15" width="12.140625" customWidth="1"/>
  </cols>
  <sheetData>
    <row r="1" spans="1:10" ht="18" x14ac:dyDescent="0.25">
      <c r="A1" s="186" t="s">
        <v>146</v>
      </c>
      <c r="B1" s="186"/>
      <c r="C1" s="186"/>
      <c r="D1" s="186"/>
      <c r="E1" s="186"/>
      <c r="F1" s="186"/>
      <c r="G1" s="186"/>
      <c r="H1" s="186"/>
      <c r="I1" s="186"/>
    </row>
    <row r="2" spans="1:10" ht="9.9499999999999993" customHeight="1" x14ac:dyDescent="0.25">
      <c r="A2" s="134"/>
      <c r="B2" s="134"/>
      <c r="C2" s="134"/>
      <c r="D2" s="134"/>
      <c r="E2" s="134"/>
      <c r="F2" s="134"/>
      <c r="G2" s="134"/>
      <c r="H2" s="134"/>
      <c r="I2" s="134"/>
    </row>
    <row r="3" spans="1:10" x14ac:dyDescent="0.25">
      <c r="A3" s="130" t="s">
        <v>63</v>
      </c>
      <c r="B3" s="131" t="str">
        <f>'Položkový rozpočet'!B2</f>
        <v>Rekonstrukce soc. zařízení v kulturním domě - Kopřivnice (KOZ I)</v>
      </c>
      <c r="C3" s="131"/>
      <c r="D3" s="132"/>
      <c r="E3" s="132" t="s">
        <v>66</v>
      </c>
      <c r="F3" s="131" t="str">
        <f>'Položkový rozpočet'!F2</f>
        <v>Město Kopřivnice, ul. Štefánikova 1163, 742 21 Kopřivnice</v>
      </c>
      <c r="G3" s="131"/>
      <c r="H3" s="131"/>
      <c r="I3" s="131"/>
    </row>
    <row r="4" spans="1:10" x14ac:dyDescent="0.25">
      <c r="A4" s="130" t="s">
        <v>64</v>
      </c>
      <c r="B4" s="131" t="str">
        <f>'Položkový rozpočet'!B3</f>
        <v>D.1.4.3 - Vzduchotechnika</v>
      </c>
      <c r="C4" s="131"/>
      <c r="D4" s="132"/>
      <c r="E4" s="132" t="s">
        <v>67</v>
      </c>
      <c r="F4" s="131"/>
      <c r="G4" s="131"/>
      <c r="H4" s="131"/>
      <c r="I4" s="131"/>
    </row>
    <row r="5" spans="1:10" x14ac:dyDescent="0.25">
      <c r="A5" s="131" t="s">
        <v>65</v>
      </c>
      <c r="B5" s="131"/>
      <c r="C5" s="131"/>
      <c r="D5" s="132"/>
      <c r="E5" s="132" t="s">
        <v>68</v>
      </c>
      <c r="F5" s="133" t="s">
        <v>181</v>
      </c>
      <c r="G5" s="131"/>
      <c r="H5" s="131"/>
      <c r="I5" s="131"/>
    </row>
    <row r="6" spans="1:10" ht="9.9499999999999993" customHeight="1" x14ac:dyDescent="0.25">
      <c r="A6" s="131"/>
      <c r="B6" s="131"/>
      <c r="C6" s="131"/>
      <c r="D6" s="131"/>
      <c r="E6" s="131"/>
      <c r="F6" s="131"/>
      <c r="G6" s="131"/>
      <c r="H6" s="131"/>
      <c r="I6" s="131"/>
    </row>
    <row r="7" spans="1:10" x14ac:dyDescent="0.25">
      <c r="A7" s="194" t="s">
        <v>80</v>
      </c>
      <c r="B7" s="194"/>
      <c r="C7" s="194"/>
      <c r="D7" s="194"/>
      <c r="E7" s="194"/>
      <c r="F7" s="194"/>
      <c r="G7" s="187" t="s">
        <v>74</v>
      </c>
      <c r="H7" s="187"/>
      <c r="I7" s="187" t="s">
        <v>76</v>
      </c>
      <c r="J7" s="187"/>
    </row>
    <row r="8" spans="1:10" x14ac:dyDescent="0.25">
      <c r="A8" s="188" t="str">
        <f>'Položkový rozpočet'!A8</f>
        <v>Zařízení č.3 - Větrání technického zázemí v 1.PP části B</v>
      </c>
      <c r="B8" s="189"/>
      <c r="C8" s="189"/>
      <c r="D8" s="189"/>
      <c r="E8" s="189"/>
      <c r="F8" s="190"/>
      <c r="G8" s="191">
        <f>'Položkový rozpočet'!G16</f>
        <v>0</v>
      </c>
      <c r="H8" s="191"/>
      <c r="I8" s="191">
        <f>'Položkový rozpočet'!I16</f>
        <v>0</v>
      </c>
      <c r="J8" s="191"/>
    </row>
    <row r="9" spans="1:10" x14ac:dyDescent="0.25">
      <c r="A9" s="199" t="str">
        <f>'Položkový rozpočet'!A19</f>
        <v>Zařízení č.4 - Větrání čajovny v 1.PP části B</v>
      </c>
      <c r="B9" s="200"/>
      <c r="C9" s="200"/>
      <c r="D9" s="200"/>
      <c r="E9" s="200"/>
      <c r="F9" s="201"/>
      <c r="G9" s="202">
        <f>'Položkový rozpočet'!G29</f>
        <v>0</v>
      </c>
      <c r="H9" s="203"/>
      <c r="I9" s="202">
        <f>'Položkový rozpočet'!I29</f>
        <v>0</v>
      </c>
      <c r="J9" s="203"/>
    </row>
    <row r="10" spans="1:10" x14ac:dyDescent="0.25">
      <c r="A10" s="199" t="str">
        <f>'Položkový rozpočet'!A32</f>
        <v>Zařízení č.5 - Větrání sociálního zázemí v 1.PP části B</v>
      </c>
      <c r="B10" s="200"/>
      <c r="C10" s="200"/>
      <c r="D10" s="200"/>
      <c r="E10" s="200"/>
      <c r="F10" s="201"/>
      <c r="G10" s="202">
        <f>'Položkový rozpočet'!G45</f>
        <v>0</v>
      </c>
      <c r="H10" s="203"/>
      <c r="I10" s="202">
        <f>'Položkový rozpočet'!I45</f>
        <v>0</v>
      </c>
      <c r="J10" s="203"/>
    </row>
    <row r="11" spans="1:10" x14ac:dyDescent="0.25">
      <c r="A11" s="199" t="str">
        <f>'Položkový rozpočet'!A48</f>
        <v>Zařízení č.6 - Větrání sociálního zázemí v 1.-3.NP části B</v>
      </c>
      <c r="B11" s="200"/>
      <c r="C11" s="200"/>
      <c r="D11" s="200"/>
      <c r="E11" s="200"/>
      <c r="F11" s="201"/>
      <c r="G11" s="202">
        <f>'Položkový rozpočet'!G74</f>
        <v>0</v>
      </c>
      <c r="H11" s="203"/>
      <c r="I11" s="202">
        <f>'Položkový rozpočet'!I74</f>
        <v>0</v>
      </c>
      <c r="J11" s="203"/>
    </row>
    <row r="12" spans="1:10" x14ac:dyDescent="0.25">
      <c r="A12" s="192"/>
      <c r="B12" s="192"/>
      <c r="C12" s="192"/>
      <c r="D12" s="192"/>
      <c r="E12" s="192"/>
      <c r="F12" s="192"/>
      <c r="G12" s="193"/>
      <c r="H12" s="193"/>
      <c r="I12" s="193"/>
      <c r="J12" s="193"/>
    </row>
    <row r="13" spans="1:10" ht="9.9499999999999993" customHeight="1" x14ac:dyDescent="0.25"/>
    <row r="14" spans="1:10" x14ac:dyDescent="0.25">
      <c r="A14" s="195" t="s">
        <v>81</v>
      </c>
      <c r="B14" s="196"/>
      <c r="C14" s="196"/>
      <c r="D14" s="196"/>
      <c r="E14" s="196"/>
      <c r="F14" s="197"/>
      <c r="G14" s="198">
        <f>SUM(G8:H12)</f>
        <v>0</v>
      </c>
      <c r="H14" s="197"/>
      <c r="I14" s="198">
        <f>SUM(I8:J12)</f>
        <v>0</v>
      </c>
      <c r="J14" s="197"/>
    </row>
    <row r="15" spans="1:10" ht="9.9499999999999993" customHeight="1" x14ac:dyDescent="0.25"/>
    <row r="16" spans="1:10" x14ac:dyDescent="0.25">
      <c r="A16" s="205" t="s">
        <v>82</v>
      </c>
      <c r="B16" s="206"/>
      <c r="C16" s="206"/>
      <c r="D16" s="206"/>
      <c r="E16" s="206"/>
      <c r="F16" s="206"/>
      <c r="G16" s="206"/>
      <c r="H16" s="207"/>
      <c r="I16" s="208" t="s">
        <v>74</v>
      </c>
      <c r="J16" s="208"/>
    </row>
    <row r="17" spans="1:15" s="137" customFormat="1" ht="9.9499999999999993" customHeight="1" x14ac:dyDescent="0.25">
      <c r="A17" s="135"/>
      <c r="B17" s="135"/>
      <c r="C17" s="135"/>
      <c r="D17" s="135"/>
      <c r="E17" s="135"/>
      <c r="F17" s="135"/>
      <c r="G17" s="136"/>
      <c r="H17" s="136"/>
      <c r="I17" s="136"/>
      <c r="J17" s="136"/>
    </row>
    <row r="18" spans="1:15" x14ac:dyDescent="0.25">
      <c r="A18" s="164" t="s">
        <v>83</v>
      </c>
      <c r="B18" s="188" t="s">
        <v>107</v>
      </c>
      <c r="C18" s="189"/>
      <c r="D18" s="189"/>
      <c r="E18" s="189"/>
      <c r="F18" s="189"/>
      <c r="G18" s="189"/>
      <c r="H18" s="190"/>
      <c r="I18" s="209"/>
      <c r="J18" s="210"/>
    </row>
    <row r="19" spans="1:15" x14ac:dyDescent="0.25">
      <c r="A19" s="168" t="s">
        <v>84</v>
      </c>
      <c r="B19" s="200" t="s">
        <v>153</v>
      </c>
      <c r="C19" s="200"/>
      <c r="D19" s="200"/>
      <c r="E19" s="200"/>
      <c r="F19" s="200"/>
      <c r="G19" s="200"/>
      <c r="H19" s="201"/>
      <c r="I19" s="204"/>
      <c r="J19" s="204"/>
      <c r="N19" s="142"/>
    </row>
    <row r="20" spans="1:15" x14ac:dyDescent="0.25">
      <c r="A20" s="168" t="s">
        <v>85</v>
      </c>
      <c r="B20" s="200" t="s">
        <v>97</v>
      </c>
      <c r="C20" s="200"/>
      <c r="D20" s="200"/>
      <c r="E20" s="200"/>
      <c r="F20" s="200"/>
      <c r="G20" s="200"/>
      <c r="H20" s="201"/>
      <c r="I20" s="204"/>
      <c r="J20" s="204"/>
      <c r="L20" s="158"/>
    </row>
    <row r="21" spans="1:15" x14ac:dyDescent="0.25">
      <c r="A21" s="168" t="s">
        <v>86</v>
      </c>
      <c r="B21" s="200" t="s">
        <v>112</v>
      </c>
      <c r="C21" s="200"/>
      <c r="D21" s="200"/>
      <c r="E21" s="200"/>
      <c r="F21" s="200"/>
      <c r="G21" s="200"/>
      <c r="H21" s="201"/>
      <c r="I21" s="204"/>
      <c r="J21" s="204"/>
      <c r="L21" s="158"/>
    </row>
    <row r="22" spans="1:15" x14ac:dyDescent="0.25">
      <c r="A22" s="168" t="s">
        <v>90</v>
      </c>
      <c r="B22" s="200" t="s">
        <v>96</v>
      </c>
      <c r="C22" s="200"/>
      <c r="D22" s="200"/>
      <c r="E22" s="200"/>
      <c r="F22" s="200"/>
      <c r="G22" s="200"/>
      <c r="H22" s="201"/>
      <c r="I22" s="204"/>
      <c r="J22" s="204"/>
    </row>
    <row r="23" spans="1:15" x14ac:dyDescent="0.25">
      <c r="A23" s="168" t="s">
        <v>91</v>
      </c>
      <c r="B23" s="169" t="s">
        <v>98</v>
      </c>
      <c r="C23" s="169"/>
      <c r="D23" s="169"/>
      <c r="E23" s="169"/>
      <c r="F23" s="169"/>
      <c r="G23" s="169"/>
      <c r="H23" s="170"/>
      <c r="I23" s="204"/>
      <c r="J23" s="204"/>
    </row>
    <row r="24" spans="1:15" x14ac:dyDescent="0.25">
      <c r="A24" s="160" t="s">
        <v>99</v>
      </c>
      <c r="B24" s="161" t="s">
        <v>134</v>
      </c>
      <c r="C24" s="161"/>
      <c r="D24" s="161"/>
      <c r="E24" s="161"/>
      <c r="F24" s="161"/>
      <c r="G24" s="161"/>
      <c r="H24" s="162"/>
      <c r="I24" s="213"/>
      <c r="J24" s="214"/>
      <c r="N24" s="142"/>
      <c r="O24" s="142"/>
    </row>
    <row r="25" spans="1:15" x14ac:dyDescent="0.25">
      <c r="A25" s="163"/>
      <c r="B25" s="166" t="s">
        <v>113</v>
      </c>
      <c r="C25" s="166"/>
      <c r="D25" s="166"/>
      <c r="E25" s="166"/>
      <c r="F25" s="166"/>
      <c r="G25" s="166"/>
      <c r="H25" s="167"/>
      <c r="I25" s="211"/>
      <c r="J25" s="212"/>
      <c r="N25" s="142"/>
      <c r="O25" s="142"/>
    </row>
    <row r="26" spans="1:15" x14ac:dyDescent="0.25">
      <c r="A26" s="168" t="s">
        <v>100</v>
      </c>
      <c r="B26" s="173" t="s">
        <v>108</v>
      </c>
      <c r="C26" s="173"/>
      <c r="D26" s="173"/>
      <c r="E26" s="173"/>
      <c r="F26" s="173"/>
      <c r="G26" s="173"/>
      <c r="H26" s="174"/>
      <c r="I26" s="202"/>
      <c r="J26" s="203"/>
      <c r="N26" s="142"/>
    </row>
    <row r="27" spans="1:15" x14ac:dyDescent="0.25">
      <c r="A27" s="168" t="s">
        <v>154</v>
      </c>
      <c r="B27" s="200" t="s">
        <v>159</v>
      </c>
      <c r="C27" s="200"/>
      <c r="D27" s="200"/>
      <c r="E27" s="200"/>
      <c r="F27" s="200"/>
      <c r="G27" s="200"/>
      <c r="H27" s="201"/>
      <c r="I27" s="204"/>
      <c r="J27" s="204"/>
      <c r="M27" s="158"/>
    </row>
    <row r="28" spans="1:15" x14ac:dyDescent="0.25">
      <c r="A28" s="168" t="s">
        <v>156</v>
      </c>
      <c r="B28" s="200" t="s">
        <v>158</v>
      </c>
      <c r="C28" s="200"/>
      <c r="D28" s="200"/>
      <c r="E28" s="200"/>
      <c r="F28" s="200"/>
      <c r="G28" s="200"/>
      <c r="H28" s="201"/>
      <c r="I28" s="204"/>
      <c r="J28" s="204"/>
      <c r="M28" s="158"/>
    </row>
    <row r="29" spans="1:15" x14ac:dyDescent="0.25">
      <c r="A29" s="175" t="s">
        <v>157</v>
      </c>
      <c r="B29" s="176" t="s">
        <v>155</v>
      </c>
      <c r="C29" s="176"/>
      <c r="D29" s="176"/>
      <c r="E29" s="176"/>
      <c r="F29" s="176"/>
      <c r="G29" s="176"/>
      <c r="H29" s="177"/>
      <c r="I29" s="215"/>
      <c r="J29" s="216"/>
      <c r="N29" s="142"/>
    </row>
    <row r="30" spans="1:15" ht="9.9499999999999993" customHeight="1" x14ac:dyDescent="0.25"/>
    <row r="31" spans="1:15" x14ac:dyDescent="0.25">
      <c r="A31" s="195" t="s">
        <v>87</v>
      </c>
      <c r="B31" s="196"/>
      <c r="C31" s="196"/>
      <c r="D31" s="196"/>
      <c r="E31" s="196"/>
      <c r="F31" s="196"/>
      <c r="G31" s="196"/>
      <c r="H31" s="197"/>
      <c r="I31" s="198">
        <f>SUM(I18:J29)</f>
        <v>0</v>
      </c>
      <c r="J31" s="197"/>
    </row>
    <row r="32" spans="1:15" ht="9.9499999999999993" customHeight="1" x14ac:dyDescent="0.25"/>
    <row r="33" spans="14:14" x14ac:dyDescent="0.25">
      <c r="N33" s="142"/>
    </row>
  </sheetData>
  <mergeCells count="45">
    <mergeCell ref="B22:H22"/>
    <mergeCell ref="I23:J23"/>
    <mergeCell ref="I25:J25"/>
    <mergeCell ref="I31:J31"/>
    <mergeCell ref="A31:H31"/>
    <mergeCell ref="I22:J22"/>
    <mergeCell ref="I24:J24"/>
    <mergeCell ref="I26:J26"/>
    <mergeCell ref="I29:J29"/>
    <mergeCell ref="B27:H27"/>
    <mergeCell ref="I27:J27"/>
    <mergeCell ref="B28:H28"/>
    <mergeCell ref="I28:J28"/>
    <mergeCell ref="I21:J21"/>
    <mergeCell ref="B18:H18"/>
    <mergeCell ref="A16:H16"/>
    <mergeCell ref="B19:H19"/>
    <mergeCell ref="B20:H20"/>
    <mergeCell ref="B21:H21"/>
    <mergeCell ref="I19:J19"/>
    <mergeCell ref="I20:J20"/>
    <mergeCell ref="I16:J16"/>
    <mergeCell ref="I18:J18"/>
    <mergeCell ref="A12:F12"/>
    <mergeCell ref="G12:H12"/>
    <mergeCell ref="I12:J12"/>
    <mergeCell ref="A7:F7"/>
    <mergeCell ref="A14:F14"/>
    <mergeCell ref="G14:H14"/>
    <mergeCell ref="I14:J14"/>
    <mergeCell ref="A9:F9"/>
    <mergeCell ref="G9:H9"/>
    <mergeCell ref="I9:J9"/>
    <mergeCell ref="A10:F10"/>
    <mergeCell ref="G10:H10"/>
    <mergeCell ref="I10:J10"/>
    <mergeCell ref="A11:F11"/>
    <mergeCell ref="G11:H11"/>
    <mergeCell ref="I11:J11"/>
    <mergeCell ref="A1:I1"/>
    <mergeCell ref="G7:H7"/>
    <mergeCell ref="I7:J7"/>
    <mergeCell ref="A8:F8"/>
    <mergeCell ref="G8:H8"/>
    <mergeCell ref="I8:J8"/>
  </mergeCells>
  <printOptions horizontalCentered="1"/>
  <pageMargins left="0.51181102362204722" right="0.51181102362204722" top="0.19685039370078741" bottom="0.19685039370078741" header="0.11811023622047245" footer="0.1181102362204724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tabSelected="1" topLeftCell="A37" zoomScale="110" zoomScaleNormal="110" workbookViewId="0">
      <selection activeCell="H21" sqref="H21:H24"/>
    </sheetView>
  </sheetViews>
  <sheetFormatPr defaultRowHeight="15" x14ac:dyDescent="0.25"/>
  <cols>
    <col min="1" max="1" width="5.85546875" customWidth="1"/>
    <col min="3" max="3" width="76" customWidth="1"/>
    <col min="4" max="4" width="3.42578125" customWidth="1"/>
    <col min="5" max="5" width="4.85546875" customWidth="1"/>
    <col min="6" max="6" width="10.5703125" customWidth="1"/>
    <col min="7" max="7" width="10.7109375" customWidth="1"/>
    <col min="8" max="8" width="10" customWidth="1"/>
    <col min="9" max="9" width="10.28515625" customWidth="1"/>
    <col min="10" max="10" width="3.7109375" customWidth="1"/>
    <col min="11" max="11" width="9.140625" style="148" customWidth="1"/>
    <col min="12" max="12" width="10" bestFit="1" customWidth="1"/>
  </cols>
  <sheetData>
    <row r="1" spans="1:12" ht="15.75" x14ac:dyDescent="0.25">
      <c r="A1" s="217" t="s">
        <v>147</v>
      </c>
      <c r="B1" s="217"/>
      <c r="C1" s="217"/>
      <c r="D1" s="217"/>
      <c r="E1" s="217"/>
      <c r="F1" s="217"/>
      <c r="G1" s="217"/>
      <c r="H1" s="217"/>
      <c r="I1" s="217"/>
    </row>
    <row r="2" spans="1:12" x14ac:dyDescent="0.25">
      <c r="A2" s="130" t="s">
        <v>63</v>
      </c>
      <c r="B2" s="131" t="s">
        <v>120</v>
      </c>
      <c r="C2" s="131"/>
      <c r="D2" s="132" t="s">
        <v>66</v>
      </c>
      <c r="E2" s="131"/>
      <c r="F2" s="131" t="s">
        <v>119</v>
      </c>
      <c r="G2" s="131"/>
      <c r="H2" s="131"/>
      <c r="I2" s="131"/>
    </row>
    <row r="3" spans="1:12" x14ac:dyDescent="0.25">
      <c r="A3" s="130" t="s">
        <v>64</v>
      </c>
      <c r="B3" s="131" t="s">
        <v>121</v>
      </c>
      <c r="C3" s="131"/>
      <c r="D3" s="132" t="s">
        <v>67</v>
      </c>
      <c r="E3" s="131"/>
      <c r="F3" s="131"/>
      <c r="G3" s="131"/>
      <c r="H3" s="131"/>
      <c r="I3" s="131"/>
    </row>
    <row r="4" spans="1:12" ht="8.1" customHeight="1" x14ac:dyDescent="0.25">
      <c r="A4" s="129"/>
      <c r="B4" s="129"/>
      <c r="C4" s="129"/>
      <c r="D4" s="129"/>
      <c r="E4" s="129"/>
      <c r="F4" s="129"/>
      <c r="G4" s="129"/>
      <c r="H4" s="129"/>
      <c r="I4" s="129"/>
    </row>
    <row r="5" spans="1:12" ht="21" x14ac:dyDescent="0.25">
      <c r="A5" s="138" t="s">
        <v>77</v>
      </c>
      <c r="B5" s="139" t="s">
        <v>69</v>
      </c>
      <c r="C5" s="139" t="s">
        <v>70</v>
      </c>
      <c r="D5" s="139" t="s">
        <v>71</v>
      </c>
      <c r="E5" s="139" t="s">
        <v>72</v>
      </c>
      <c r="F5" s="139" t="s">
        <v>73</v>
      </c>
      <c r="G5" s="139" t="s">
        <v>74</v>
      </c>
      <c r="H5" s="139" t="s">
        <v>75</v>
      </c>
      <c r="I5" s="140" t="s">
        <v>76</v>
      </c>
    </row>
    <row r="6" spans="1:12" s="116" customFormat="1" ht="3.75" customHeight="1" x14ac:dyDescent="0.25">
      <c r="A6" s="119"/>
      <c r="B6" s="119"/>
      <c r="C6" s="119"/>
      <c r="D6" s="119"/>
      <c r="E6" s="119"/>
      <c r="F6" s="119"/>
      <c r="G6" s="119"/>
      <c r="H6" s="119"/>
      <c r="I6" s="119"/>
      <c r="K6" s="147"/>
    </row>
    <row r="7" spans="1:12" s="116" customFormat="1" ht="5.0999999999999996" customHeight="1" x14ac:dyDescent="0.25">
      <c r="A7" s="120"/>
      <c r="B7" s="121"/>
      <c r="C7" s="121"/>
      <c r="D7" s="121"/>
      <c r="E7" s="121"/>
      <c r="F7" s="121"/>
      <c r="G7" s="121"/>
      <c r="H7" s="121"/>
      <c r="I7" s="122"/>
      <c r="K7" s="147"/>
    </row>
    <row r="8" spans="1:12" s="116" customFormat="1" ht="14.1" customHeight="1" x14ac:dyDescent="0.25">
      <c r="A8" s="123" t="s">
        <v>135</v>
      </c>
      <c r="B8" s="117"/>
      <c r="C8" s="117"/>
      <c r="D8" s="117"/>
      <c r="E8" s="117"/>
      <c r="F8" s="117"/>
      <c r="G8" s="117"/>
      <c r="H8" s="117"/>
      <c r="I8" s="124"/>
      <c r="K8" s="147"/>
    </row>
    <row r="9" spans="1:12" s="116" customFormat="1" ht="5.0999999999999996" customHeight="1" x14ac:dyDescent="0.25">
      <c r="A9" s="125"/>
      <c r="B9" s="119"/>
      <c r="C9" s="119"/>
      <c r="D9" s="119"/>
      <c r="E9" s="119"/>
      <c r="F9" s="119"/>
      <c r="G9" s="119"/>
      <c r="H9" s="119"/>
      <c r="I9" s="126"/>
      <c r="K9" s="147"/>
    </row>
    <row r="10" spans="1:12" s="112" customFormat="1" ht="14.1" customHeight="1" x14ac:dyDescent="0.25">
      <c r="A10" s="178" t="s">
        <v>160</v>
      </c>
      <c r="B10" s="115">
        <v>240003001</v>
      </c>
      <c r="C10" s="115" t="s">
        <v>122</v>
      </c>
      <c r="D10" s="143" t="s">
        <v>78</v>
      </c>
      <c r="E10" s="114">
        <v>1</v>
      </c>
      <c r="F10" s="113"/>
      <c r="G10" s="113">
        <f>E10*F10</f>
        <v>0</v>
      </c>
      <c r="H10" s="113"/>
      <c r="I10" s="113">
        <f>E10*H10</f>
        <v>0</v>
      </c>
      <c r="K10" s="146"/>
      <c r="L10" s="144"/>
    </row>
    <row r="11" spans="1:12" s="112" customFormat="1" ht="14.1" customHeight="1" x14ac:dyDescent="0.25">
      <c r="A11" s="178"/>
      <c r="B11" s="115"/>
      <c r="C11" s="115" t="s">
        <v>132</v>
      </c>
      <c r="D11" s="143"/>
      <c r="E11" s="114"/>
      <c r="F11" s="113"/>
      <c r="G11" s="113"/>
      <c r="H11" s="113"/>
      <c r="I11" s="113"/>
      <c r="K11" s="146"/>
      <c r="L11" s="144"/>
    </row>
    <row r="12" spans="1:12" s="112" customFormat="1" ht="14.1" customHeight="1" x14ac:dyDescent="0.25">
      <c r="A12" s="178" t="s">
        <v>161</v>
      </c>
      <c r="B12" s="115">
        <v>240003002</v>
      </c>
      <c r="C12" s="145" t="s">
        <v>111</v>
      </c>
      <c r="D12" s="143" t="s">
        <v>78</v>
      </c>
      <c r="E12" s="114">
        <v>1</v>
      </c>
      <c r="F12" s="113"/>
      <c r="G12" s="113">
        <f>E12*F12</f>
        <v>0</v>
      </c>
      <c r="H12" s="113"/>
      <c r="I12" s="113">
        <f t="shared" ref="I11:I15" si="0">E12*H12</f>
        <v>0</v>
      </c>
      <c r="K12" s="146"/>
      <c r="L12" s="144"/>
    </row>
    <row r="13" spans="1:12" s="112" customFormat="1" ht="14.1" customHeight="1" x14ac:dyDescent="0.25">
      <c r="A13" s="178"/>
      <c r="G13" s="113"/>
      <c r="I13" s="113"/>
      <c r="L13" s="144"/>
    </row>
    <row r="14" spans="1:12" s="112" customFormat="1" ht="14.1" customHeight="1" x14ac:dyDescent="0.25">
      <c r="A14" s="178"/>
      <c r="B14" s="115"/>
      <c r="C14" s="145" t="s">
        <v>105</v>
      </c>
      <c r="D14" s="143"/>
      <c r="E14" s="114"/>
      <c r="F14" s="113"/>
      <c r="G14" s="113"/>
      <c r="H14" s="113"/>
      <c r="I14" s="113"/>
      <c r="K14" s="146"/>
      <c r="L14" s="144"/>
    </row>
    <row r="15" spans="1:12" s="112" customFormat="1" ht="14.1" customHeight="1" x14ac:dyDescent="0.25">
      <c r="A15" s="178"/>
      <c r="B15" s="115">
        <v>240003003</v>
      </c>
      <c r="C15" s="159" t="s">
        <v>124</v>
      </c>
      <c r="D15" s="143" t="s">
        <v>89</v>
      </c>
      <c r="E15" s="114">
        <v>3</v>
      </c>
      <c r="F15" s="113"/>
      <c r="G15" s="113">
        <f t="shared" ref="G13:G15" si="1">E15*F15</f>
        <v>0</v>
      </c>
      <c r="H15" s="113"/>
      <c r="I15" s="113">
        <f t="shared" si="0"/>
        <v>0</v>
      </c>
      <c r="K15" s="146"/>
      <c r="L15" s="144"/>
    </row>
    <row r="16" spans="1:12" s="112" customFormat="1" ht="14.1" customHeight="1" x14ac:dyDescent="0.25">
      <c r="A16" s="178"/>
      <c r="B16" s="115"/>
      <c r="C16" s="171" t="s">
        <v>125</v>
      </c>
      <c r="D16" s="118"/>
      <c r="E16" s="114"/>
      <c r="F16" s="113"/>
      <c r="G16" s="128">
        <f>SUM(G10:G15)</f>
        <v>0</v>
      </c>
      <c r="H16" s="128"/>
      <c r="I16" s="128">
        <f>SUM(I10:I15)</f>
        <v>0</v>
      </c>
      <c r="K16" s="146"/>
    </row>
    <row r="17" spans="1:12" s="112" customFormat="1" ht="9.9499999999999993" customHeight="1" x14ac:dyDescent="0.25">
      <c r="A17" s="149"/>
      <c r="B17" s="150"/>
      <c r="C17" s="151"/>
      <c r="D17" s="152"/>
      <c r="E17" s="153"/>
      <c r="F17" s="154"/>
      <c r="G17" s="154"/>
      <c r="H17" s="154"/>
      <c r="I17" s="154"/>
      <c r="K17" s="146"/>
    </row>
    <row r="18" spans="1:12" s="116" customFormat="1" ht="5.0999999999999996" customHeight="1" x14ac:dyDescent="0.25">
      <c r="A18" s="120"/>
      <c r="B18" s="121"/>
      <c r="C18" s="121"/>
      <c r="D18" s="121"/>
      <c r="E18" s="121"/>
      <c r="F18" s="121"/>
      <c r="G18" s="121"/>
      <c r="H18" s="121"/>
      <c r="I18" s="122"/>
      <c r="K18" s="147"/>
    </row>
    <row r="19" spans="1:12" s="116" customFormat="1" ht="14.1" customHeight="1" x14ac:dyDescent="0.25">
      <c r="A19" s="123" t="s">
        <v>126</v>
      </c>
      <c r="B19" s="117"/>
      <c r="C19" s="117"/>
      <c r="D19" s="117"/>
      <c r="E19" s="117"/>
      <c r="F19" s="117"/>
      <c r="G19" s="117"/>
      <c r="H19" s="117"/>
      <c r="I19" s="124"/>
      <c r="K19" s="147"/>
    </row>
    <row r="20" spans="1:12" s="116" customFormat="1" ht="5.0999999999999996" customHeight="1" x14ac:dyDescent="0.25">
      <c r="A20" s="125"/>
      <c r="B20" s="119"/>
      <c r="C20" s="119"/>
      <c r="D20" s="119"/>
      <c r="E20" s="119"/>
      <c r="F20" s="119"/>
      <c r="G20" s="119"/>
      <c r="H20" s="119"/>
      <c r="I20" s="126"/>
      <c r="K20" s="147"/>
    </row>
    <row r="21" spans="1:12" s="112" customFormat="1" ht="14.1" customHeight="1" x14ac:dyDescent="0.25">
      <c r="A21" s="178" t="s">
        <v>162</v>
      </c>
      <c r="B21" s="115">
        <v>240004001</v>
      </c>
      <c r="C21" s="115" t="s">
        <v>122</v>
      </c>
      <c r="D21" s="143" t="s">
        <v>78</v>
      </c>
      <c r="E21" s="114">
        <v>1</v>
      </c>
      <c r="F21" s="113"/>
      <c r="G21" s="113">
        <f>E21*F21</f>
        <v>0</v>
      </c>
      <c r="H21" s="113"/>
      <c r="I21" s="113">
        <f>E21*H21</f>
        <v>0</v>
      </c>
      <c r="K21" s="146"/>
      <c r="L21" s="144"/>
    </row>
    <row r="22" spans="1:12" s="112" customFormat="1" ht="14.1" customHeight="1" x14ac:dyDescent="0.25">
      <c r="A22" s="178"/>
      <c r="B22" s="115"/>
      <c r="C22" s="115" t="s">
        <v>133</v>
      </c>
      <c r="D22" s="143"/>
      <c r="E22" s="114"/>
      <c r="F22" s="113"/>
      <c r="G22" s="113"/>
      <c r="H22" s="113"/>
      <c r="I22" s="113"/>
      <c r="K22" s="146"/>
      <c r="L22" s="144"/>
    </row>
    <row r="23" spans="1:12" s="112" customFormat="1" ht="14.1" customHeight="1" x14ac:dyDescent="0.25">
      <c r="A23" s="178" t="s">
        <v>163</v>
      </c>
      <c r="B23" s="115">
        <v>240004002</v>
      </c>
      <c r="C23" s="145" t="s">
        <v>111</v>
      </c>
      <c r="D23" s="143" t="s">
        <v>78</v>
      </c>
      <c r="E23" s="114">
        <v>1</v>
      </c>
      <c r="F23" s="113"/>
      <c r="G23" s="113">
        <f t="shared" ref="G22:G28" si="2">E23*F23</f>
        <v>0</v>
      </c>
      <c r="H23" s="113"/>
      <c r="I23" s="113">
        <f t="shared" ref="I22:I28" si="3">E23*H23</f>
        <v>0</v>
      </c>
      <c r="K23" s="146"/>
      <c r="L23" s="144"/>
    </row>
    <row r="24" spans="1:12" s="112" customFormat="1" ht="14.1" customHeight="1" x14ac:dyDescent="0.25">
      <c r="A24" s="178" t="s">
        <v>164</v>
      </c>
      <c r="B24" s="115">
        <v>240004003</v>
      </c>
      <c r="C24" s="155" t="s">
        <v>148</v>
      </c>
      <c r="D24" s="143" t="s">
        <v>78</v>
      </c>
      <c r="E24" s="114">
        <v>1</v>
      </c>
      <c r="F24" s="113"/>
      <c r="G24" s="113">
        <f t="shared" si="2"/>
        <v>0</v>
      </c>
      <c r="H24" s="113"/>
      <c r="I24" s="113">
        <f t="shared" si="3"/>
        <v>0</v>
      </c>
      <c r="K24" s="146"/>
      <c r="L24" s="144"/>
    </row>
    <row r="25" spans="1:12" s="112" customFormat="1" ht="14.1" customHeight="1" x14ac:dyDescent="0.25">
      <c r="A25" s="178"/>
      <c r="G25" s="113"/>
      <c r="I25" s="113"/>
      <c r="L25" s="144"/>
    </row>
    <row r="26" spans="1:12" s="112" customFormat="1" ht="14.1" customHeight="1" x14ac:dyDescent="0.25">
      <c r="A26" s="178"/>
      <c r="B26" s="115"/>
      <c r="C26" s="145" t="s">
        <v>105</v>
      </c>
      <c r="D26" s="143"/>
      <c r="E26" s="114"/>
      <c r="F26" s="113"/>
      <c r="G26" s="113"/>
      <c r="H26" s="113"/>
      <c r="I26" s="113"/>
      <c r="K26" s="146"/>
      <c r="L26" s="144"/>
    </row>
    <row r="27" spans="1:12" s="112" customFormat="1" ht="14.1" customHeight="1" x14ac:dyDescent="0.25">
      <c r="A27" s="178"/>
      <c r="B27" s="115">
        <v>240004004</v>
      </c>
      <c r="C27" s="159" t="s">
        <v>118</v>
      </c>
      <c r="D27" s="118" t="s">
        <v>89</v>
      </c>
      <c r="E27" s="114">
        <v>6</v>
      </c>
      <c r="F27" s="113"/>
      <c r="G27" s="113">
        <f t="shared" si="2"/>
        <v>0</v>
      </c>
      <c r="H27" s="113"/>
      <c r="I27" s="113">
        <f t="shared" si="3"/>
        <v>0</v>
      </c>
      <c r="K27" s="146"/>
      <c r="L27" s="144"/>
    </row>
    <row r="28" spans="1:12" s="112" customFormat="1" ht="14.1" customHeight="1" x14ac:dyDescent="0.25">
      <c r="A28" s="178"/>
      <c r="B28" s="115">
        <v>240004005</v>
      </c>
      <c r="C28" s="145" t="s">
        <v>127</v>
      </c>
      <c r="D28" s="156" t="s">
        <v>103</v>
      </c>
      <c r="E28" s="157">
        <v>1</v>
      </c>
      <c r="F28" s="141"/>
      <c r="G28" s="113">
        <f t="shared" si="2"/>
        <v>0</v>
      </c>
      <c r="H28" s="141"/>
      <c r="I28" s="113">
        <f t="shared" si="3"/>
        <v>0</v>
      </c>
      <c r="K28" s="146"/>
      <c r="L28" s="144"/>
    </row>
    <row r="29" spans="1:12" s="112" customFormat="1" ht="14.1" customHeight="1" x14ac:dyDescent="0.25">
      <c r="A29" s="111"/>
      <c r="B29" s="115"/>
      <c r="C29" s="171" t="s">
        <v>128</v>
      </c>
      <c r="D29" s="118"/>
      <c r="E29" s="114"/>
      <c r="F29" s="113"/>
      <c r="G29" s="128">
        <f>SUM(G21:G28)</f>
        <v>0</v>
      </c>
      <c r="H29" s="128"/>
      <c r="I29" s="128">
        <f>SUM(I21:I28)</f>
        <v>0</v>
      </c>
      <c r="K29" s="146"/>
    </row>
    <row r="30" spans="1:12" s="112" customFormat="1" ht="9.9499999999999993" customHeight="1" x14ac:dyDescent="0.25">
      <c r="A30" s="149"/>
      <c r="B30" s="150"/>
      <c r="C30" s="151"/>
      <c r="D30" s="152"/>
      <c r="E30" s="153"/>
      <c r="F30" s="154"/>
      <c r="G30" s="154"/>
      <c r="H30" s="154"/>
      <c r="I30" s="154"/>
      <c r="K30" s="146"/>
    </row>
    <row r="31" spans="1:12" s="116" customFormat="1" ht="5.0999999999999996" customHeight="1" x14ac:dyDescent="0.25">
      <c r="A31" s="120"/>
      <c r="B31" s="121"/>
      <c r="C31" s="121"/>
      <c r="D31" s="121"/>
      <c r="E31" s="121"/>
      <c r="F31" s="121"/>
      <c r="G31" s="121"/>
      <c r="H31" s="121"/>
      <c r="I31" s="122"/>
      <c r="K31" s="147"/>
    </row>
    <row r="32" spans="1:12" s="116" customFormat="1" ht="14.1" customHeight="1" x14ac:dyDescent="0.25">
      <c r="A32" s="123" t="s">
        <v>130</v>
      </c>
      <c r="B32" s="117"/>
      <c r="C32" s="117"/>
      <c r="D32" s="117"/>
      <c r="E32" s="117"/>
      <c r="F32" s="117"/>
      <c r="G32" s="117"/>
      <c r="H32" s="117"/>
      <c r="I32" s="124"/>
      <c r="K32" s="147"/>
    </row>
    <row r="33" spans="1:12" s="116" customFormat="1" ht="5.0999999999999996" customHeight="1" x14ac:dyDescent="0.25">
      <c r="A33" s="125"/>
      <c r="B33" s="119"/>
      <c r="C33" s="119"/>
      <c r="D33" s="119"/>
      <c r="E33" s="119"/>
      <c r="F33" s="119"/>
      <c r="G33" s="119"/>
      <c r="H33" s="119"/>
      <c r="I33" s="126"/>
      <c r="K33" s="147"/>
    </row>
    <row r="34" spans="1:12" s="112" customFormat="1" ht="14.1" customHeight="1" x14ac:dyDescent="0.25">
      <c r="A34" s="178" t="s">
        <v>165</v>
      </c>
      <c r="B34" s="115">
        <v>240005001</v>
      </c>
      <c r="C34" s="115" t="s">
        <v>129</v>
      </c>
      <c r="D34" s="143" t="s">
        <v>78</v>
      </c>
      <c r="E34" s="114">
        <v>1</v>
      </c>
      <c r="F34" s="113"/>
      <c r="G34" s="113">
        <f>E34*F34</f>
        <v>0</v>
      </c>
      <c r="H34" s="113"/>
      <c r="I34" s="113">
        <f>E34*H34</f>
        <v>0</v>
      </c>
      <c r="K34" s="146"/>
      <c r="L34" s="144"/>
    </row>
    <row r="35" spans="1:12" s="112" customFormat="1" ht="14.1" customHeight="1" x14ac:dyDescent="0.25">
      <c r="A35" s="178"/>
      <c r="B35" s="115"/>
      <c r="C35" s="115" t="s">
        <v>123</v>
      </c>
      <c r="D35" s="143"/>
      <c r="E35" s="114"/>
      <c r="F35" s="113"/>
      <c r="G35" s="113"/>
      <c r="H35" s="113"/>
      <c r="I35" s="113"/>
      <c r="K35" s="146"/>
      <c r="L35" s="144"/>
    </row>
    <row r="36" spans="1:12" s="112" customFormat="1" ht="14.1" customHeight="1" x14ac:dyDescent="0.25">
      <c r="A36" s="178" t="s">
        <v>166</v>
      </c>
      <c r="B36" s="115">
        <v>240005002</v>
      </c>
      <c r="C36" s="115" t="s">
        <v>131</v>
      </c>
      <c r="D36" s="143" t="s">
        <v>78</v>
      </c>
      <c r="E36" s="114">
        <v>2</v>
      </c>
      <c r="F36" s="113"/>
      <c r="G36" s="113">
        <f t="shared" ref="G35:G44" si="4">E36*F36</f>
        <v>0</v>
      </c>
      <c r="H36" s="113"/>
      <c r="I36" s="113">
        <f t="shared" ref="I35:I44" si="5">E36*H36</f>
        <v>0</v>
      </c>
      <c r="K36" s="146"/>
      <c r="L36" s="144"/>
    </row>
    <row r="37" spans="1:12" s="112" customFormat="1" ht="14.1" customHeight="1" x14ac:dyDescent="0.25">
      <c r="A37" s="178"/>
      <c r="B37" s="115"/>
      <c r="C37" s="115" t="s">
        <v>123</v>
      </c>
      <c r="D37" s="143"/>
      <c r="E37" s="114"/>
      <c r="F37" s="113"/>
      <c r="G37" s="113"/>
      <c r="H37" s="113"/>
      <c r="I37" s="113"/>
      <c r="K37" s="146"/>
      <c r="L37" s="144"/>
    </row>
    <row r="38" spans="1:12" s="112" customFormat="1" ht="14.1" customHeight="1" x14ac:dyDescent="0.25">
      <c r="A38" s="178" t="s">
        <v>167</v>
      </c>
      <c r="B38" s="115">
        <v>240005003</v>
      </c>
      <c r="C38" s="145" t="s">
        <v>111</v>
      </c>
      <c r="D38" s="143" t="s">
        <v>78</v>
      </c>
      <c r="E38" s="114">
        <v>1</v>
      </c>
      <c r="F38" s="113"/>
      <c r="G38" s="113">
        <f t="shared" si="4"/>
        <v>0</v>
      </c>
      <c r="H38" s="113"/>
      <c r="I38" s="113">
        <f t="shared" si="5"/>
        <v>0</v>
      </c>
      <c r="K38" s="146"/>
      <c r="L38" s="144"/>
    </row>
    <row r="39" spans="1:12" s="112" customFormat="1" ht="14.1" customHeight="1" x14ac:dyDescent="0.25">
      <c r="A39" s="178"/>
      <c r="G39" s="113"/>
      <c r="I39" s="113"/>
      <c r="L39" s="144"/>
    </row>
    <row r="40" spans="1:12" s="112" customFormat="1" ht="14.1" customHeight="1" x14ac:dyDescent="0.25">
      <c r="A40" s="178"/>
      <c r="B40" s="115"/>
      <c r="C40" s="145" t="s">
        <v>105</v>
      </c>
      <c r="D40" s="143"/>
      <c r="E40" s="114"/>
      <c r="F40" s="113"/>
      <c r="G40" s="113"/>
      <c r="H40" s="113"/>
      <c r="I40" s="113"/>
      <c r="K40" s="146"/>
      <c r="L40" s="144"/>
    </row>
    <row r="41" spans="1:12" s="112" customFormat="1" ht="14.1" customHeight="1" x14ac:dyDescent="0.25">
      <c r="A41" s="178"/>
      <c r="B41" s="115">
        <v>240005007</v>
      </c>
      <c r="C41" s="159" t="s">
        <v>118</v>
      </c>
      <c r="D41" s="118" t="s">
        <v>89</v>
      </c>
      <c r="E41" s="114">
        <v>3</v>
      </c>
      <c r="F41" s="113"/>
      <c r="G41" s="113">
        <f t="shared" si="4"/>
        <v>0</v>
      </c>
      <c r="H41" s="113"/>
      <c r="I41" s="113">
        <f t="shared" si="5"/>
        <v>0</v>
      </c>
      <c r="K41" s="146"/>
      <c r="L41" s="144"/>
    </row>
    <row r="42" spans="1:12" s="112" customFormat="1" ht="14.1" customHeight="1" x14ac:dyDescent="0.25">
      <c r="A42" s="179"/>
      <c r="B42" s="115">
        <v>240005008</v>
      </c>
      <c r="C42" s="159" t="s">
        <v>94</v>
      </c>
      <c r="D42" s="118" t="s">
        <v>89</v>
      </c>
      <c r="E42" s="114">
        <v>6</v>
      </c>
      <c r="F42" s="113"/>
      <c r="G42" s="113">
        <f t="shared" si="4"/>
        <v>0</v>
      </c>
      <c r="H42" s="113"/>
      <c r="I42" s="113">
        <f t="shared" si="5"/>
        <v>0</v>
      </c>
      <c r="L42" s="144"/>
    </row>
    <row r="43" spans="1:12" s="112" customFormat="1" ht="14.1" customHeight="1" x14ac:dyDescent="0.25">
      <c r="A43" s="179"/>
      <c r="B43" s="115">
        <v>240005009</v>
      </c>
      <c r="C43" s="145" t="s">
        <v>127</v>
      </c>
      <c r="D43" s="156" t="s">
        <v>103</v>
      </c>
      <c r="E43" s="157">
        <v>1</v>
      </c>
      <c r="F43" s="141"/>
      <c r="G43" s="113">
        <f t="shared" si="4"/>
        <v>0</v>
      </c>
      <c r="H43" s="141"/>
      <c r="I43" s="113">
        <f t="shared" si="5"/>
        <v>0</v>
      </c>
      <c r="K43" s="146"/>
      <c r="L43" s="144"/>
    </row>
    <row r="44" spans="1:12" s="112" customFormat="1" ht="14.1" customHeight="1" x14ac:dyDescent="0.25">
      <c r="A44" s="179"/>
      <c r="B44" s="115">
        <v>240005010</v>
      </c>
      <c r="C44" s="145" t="s">
        <v>106</v>
      </c>
      <c r="D44" s="156" t="s">
        <v>103</v>
      </c>
      <c r="E44" s="157">
        <v>1</v>
      </c>
      <c r="F44" s="141"/>
      <c r="G44" s="113">
        <f t="shared" si="4"/>
        <v>0</v>
      </c>
      <c r="H44" s="141"/>
      <c r="I44" s="113">
        <f t="shared" si="5"/>
        <v>0</v>
      </c>
      <c r="K44" s="146"/>
      <c r="L44" s="144"/>
    </row>
    <row r="45" spans="1:12" s="112" customFormat="1" ht="14.1" customHeight="1" x14ac:dyDescent="0.25">
      <c r="A45" s="111"/>
      <c r="B45" s="115"/>
      <c r="C45" s="127" t="s">
        <v>79</v>
      </c>
      <c r="D45" s="118"/>
      <c r="E45" s="114"/>
      <c r="F45" s="113"/>
      <c r="G45" s="128">
        <f>SUM(G34:G44)</f>
        <v>0</v>
      </c>
      <c r="H45" s="128"/>
      <c r="I45" s="128">
        <f>SUM(I34:I44)</f>
        <v>0</v>
      </c>
      <c r="K45" s="146"/>
    </row>
    <row r="46" spans="1:12" s="112" customFormat="1" ht="9.9499999999999993" customHeight="1" x14ac:dyDescent="0.25">
      <c r="A46" s="149"/>
      <c r="B46" s="150"/>
      <c r="C46" s="151"/>
      <c r="D46" s="152"/>
      <c r="E46" s="153"/>
      <c r="F46" s="154"/>
      <c r="G46" s="154"/>
      <c r="H46" s="154"/>
      <c r="I46" s="154"/>
      <c r="K46" s="146"/>
    </row>
    <row r="47" spans="1:12" s="116" customFormat="1" ht="5.0999999999999996" customHeight="1" x14ac:dyDescent="0.25">
      <c r="A47" s="120"/>
      <c r="B47" s="121"/>
      <c r="C47" s="121"/>
      <c r="D47" s="121"/>
      <c r="E47" s="121"/>
      <c r="F47" s="121"/>
      <c r="G47" s="121"/>
      <c r="H47" s="121"/>
      <c r="I47" s="122"/>
      <c r="K47" s="147"/>
    </row>
    <row r="48" spans="1:12" s="116" customFormat="1" ht="14.1" customHeight="1" x14ac:dyDescent="0.25">
      <c r="A48" s="123" t="s">
        <v>136</v>
      </c>
      <c r="B48" s="117"/>
      <c r="C48" s="117"/>
      <c r="D48" s="117"/>
      <c r="E48" s="117"/>
      <c r="F48" s="117"/>
      <c r="G48" s="117"/>
      <c r="H48" s="117"/>
      <c r="I48" s="124"/>
      <c r="K48" s="147"/>
    </row>
    <row r="49" spans="1:12" s="116" customFormat="1" ht="5.0999999999999996" customHeight="1" x14ac:dyDescent="0.25">
      <c r="A49" s="125"/>
      <c r="B49" s="119"/>
      <c r="C49" s="119"/>
      <c r="D49" s="119"/>
      <c r="E49" s="119"/>
      <c r="F49" s="119"/>
      <c r="G49" s="119"/>
      <c r="H49" s="119"/>
      <c r="I49" s="126"/>
      <c r="K49" s="147"/>
    </row>
    <row r="50" spans="1:12" s="112" customFormat="1" ht="14.1" customHeight="1" x14ac:dyDescent="0.25">
      <c r="A50" s="178" t="s">
        <v>168</v>
      </c>
      <c r="B50" s="115">
        <v>240006001</v>
      </c>
      <c r="C50" s="115" t="s">
        <v>114</v>
      </c>
      <c r="D50" s="143" t="s">
        <v>78</v>
      </c>
      <c r="E50" s="114">
        <v>4</v>
      </c>
      <c r="F50" s="113"/>
      <c r="G50" s="113">
        <f>E50*F50</f>
        <v>0</v>
      </c>
      <c r="H50" s="113"/>
      <c r="I50" s="113">
        <f>E50*H50</f>
        <v>0</v>
      </c>
      <c r="K50" s="146"/>
      <c r="L50" s="144"/>
    </row>
    <row r="51" spans="1:12" s="112" customFormat="1" ht="14.1" customHeight="1" x14ac:dyDescent="0.25">
      <c r="A51" s="178"/>
      <c r="B51" s="115"/>
      <c r="C51" s="115" t="s">
        <v>115</v>
      </c>
      <c r="D51" s="143"/>
      <c r="E51" s="114"/>
      <c r="F51" s="113"/>
      <c r="G51" s="113"/>
      <c r="H51" s="113"/>
      <c r="I51" s="113"/>
      <c r="K51" s="146"/>
      <c r="L51" s="144"/>
    </row>
    <row r="52" spans="1:12" s="112" customFormat="1" ht="14.1" customHeight="1" x14ac:dyDescent="0.25">
      <c r="A52" s="180" t="s">
        <v>138</v>
      </c>
      <c r="B52" s="115">
        <v>240006002</v>
      </c>
      <c r="C52" s="145" t="s">
        <v>116</v>
      </c>
      <c r="D52" s="143" t="s">
        <v>78</v>
      </c>
      <c r="E52" s="114">
        <v>8</v>
      </c>
      <c r="F52" s="113"/>
      <c r="G52" s="113">
        <f t="shared" ref="G51:G73" si="6">E52*F52</f>
        <v>0</v>
      </c>
      <c r="H52" s="113"/>
      <c r="I52" s="113">
        <f t="shared" ref="I51:I73" si="7">E52*H52</f>
        <v>0</v>
      </c>
      <c r="K52" s="147"/>
      <c r="L52" s="144"/>
    </row>
    <row r="53" spans="1:12" s="112" customFormat="1" ht="14.1" customHeight="1" x14ac:dyDescent="0.25">
      <c r="A53" s="178" t="s">
        <v>169</v>
      </c>
      <c r="B53" s="115">
        <v>240006003</v>
      </c>
      <c r="C53" s="115" t="s">
        <v>144</v>
      </c>
      <c r="D53" s="143" t="s">
        <v>78</v>
      </c>
      <c r="E53" s="114">
        <v>2</v>
      </c>
      <c r="F53" s="113"/>
      <c r="G53" s="113">
        <f t="shared" si="6"/>
        <v>0</v>
      </c>
      <c r="H53" s="113"/>
      <c r="I53" s="113">
        <f t="shared" si="7"/>
        <v>0</v>
      </c>
      <c r="K53" s="146"/>
      <c r="L53" s="144"/>
    </row>
    <row r="54" spans="1:12" s="112" customFormat="1" ht="14.1" customHeight="1" x14ac:dyDescent="0.25">
      <c r="A54" s="178"/>
      <c r="B54" s="115"/>
      <c r="C54" s="115" t="s">
        <v>140</v>
      </c>
      <c r="D54" s="143"/>
      <c r="E54" s="114"/>
      <c r="F54" s="113"/>
      <c r="G54" s="113"/>
      <c r="H54" s="113"/>
      <c r="I54" s="113"/>
      <c r="K54" s="146"/>
      <c r="L54" s="144"/>
    </row>
    <row r="55" spans="1:12" s="112" customFormat="1" ht="14.1" customHeight="1" x14ac:dyDescent="0.25">
      <c r="A55" s="178" t="s">
        <v>139</v>
      </c>
      <c r="B55" s="115">
        <v>240006004</v>
      </c>
      <c r="C55" s="145" t="s">
        <v>141</v>
      </c>
      <c r="D55" s="143" t="s">
        <v>78</v>
      </c>
      <c r="E55" s="114">
        <v>4</v>
      </c>
      <c r="F55" s="113"/>
      <c r="G55" s="113">
        <f t="shared" si="6"/>
        <v>0</v>
      </c>
      <c r="H55" s="113"/>
      <c r="I55" s="113">
        <f t="shared" si="7"/>
        <v>0</v>
      </c>
      <c r="K55" s="147"/>
      <c r="L55" s="144"/>
    </row>
    <row r="56" spans="1:12" s="112" customFormat="1" ht="14.1" customHeight="1" x14ac:dyDescent="0.25">
      <c r="A56" s="178" t="s">
        <v>170</v>
      </c>
      <c r="B56" s="115">
        <v>240006005</v>
      </c>
      <c r="C56" s="115" t="s">
        <v>117</v>
      </c>
      <c r="D56" s="143" t="s">
        <v>78</v>
      </c>
      <c r="E56" s="114">
        <v>8</v>
      </c>
      <c r="F56" s="113"/>
      <c r="G56" s="113">
        <f t="shared" si="6"/>
        <v>0</v>
      </c>
      <c r="H56" s="113"/>
      <c r="I56" s="113">
        <f t="shared" si="7"/>
        <v>0</v>
      </c>
      <c r="K56" s="146"/>
      <c r="L56" s="144"/>
    </row>
    <row r="57" spans="1:12" s="112" customFormat="1" ht="14.1" customHeight="1" x14ac:dyDescent="0.25">
      <c r="A57" s="178" t="s">
        <v>171</v>
      </c>
      <c r="B57" s="115">
        <v>240006006</v>
      </c>
      <c r="C57" s="115" t="s">
        <v>142</v>
      </c>
      <c r="D57" s="143" t="s">
        <v>78</v>
      </c>
      <c r="E57" s="114">
        <v>4</v>
      </c>
      <c r="F57" s="113"/>
      <c r="G57" s="113">
        <f t="shared" si="6"/>
        <v>0</v>
      </c>
      <c r="H57" s="113"/>
      <c r="I57" s="113">
        <f t="shared" si="7"/>
        <v>0</v>
      </c>
      <c r="K57" s="146"/>
      <c r="L57" s="144"/>
    </row>
    <row r="58" spans="1:12" s="112" customFormat="1" ht="14.1" customHeight="1" x14ac:dyDescent="0.25">
      <c r="A58" s="178" t="s">
        <v>172</v>
      </c>
      <c r="B58" s="115">
        <v>240006007</v>
      </c>
      <c r="C58" s="145" t="s">
        <v>111</v>
      </c>
      <c r="D58" s="143" t="s">
        <v>78</v>
      </c>
      <c r="E58" s="114">
        <v>4</v>
      </c>
      <c r="F58" s="113"/>
      <c r="G58" s="113">
        <f t="shared" si="6"/>
        <v>0</v>
      </c>
      <c r="H58" s="113"/>
      <c r="I58" s="113">
        <f t="shared" si="7"/>
        <v>0</v>
      </c>
      <c r="K58" s="146"/>
      <c r="L58" s="144"/>
    </row>
    <row r="59" spans="1:12" s="112" customFormat="1" ht="14.1" customHeight="1" x14ac:dyDescent="0.25">
      <c r="A59" s="178" t="s">
        <v>173</v>
      </c>
      <c r="B59" s="115">
        <v>240006008</v>
      </c>
      <c r="C59" s="145" t="s">
        <v>143</v>
      </c>
      <c r="D59" s="143" t="s">
        <v>78</v>
      </c>
      <c r="E59" s="114">
        <v>2</v>
      </c>
      <c r="F59" s="113"/>
      <c r="G59" s="113">
        <f t="shared" si="6"/>
        <v>0</v>
      </c>
      <c r="H59" s="113"/>
      <c r="I59" s="113">
        <f t="shared" si="7"/>
        <v>0</v>
      </c>
      <c r="K59" s="146"/>
      <c r="L59" s="144"/>
    </row>
    <row r="60" spans="1:12" s="112" customFormat="1" ht="14.1" customHeight="1" x14ac:dyDescent="0.25">
      <c r="A60" s="178" t="s">
        <v>174</v>
      </c>
      <c r="B60" s="115">
        <v>240006009</v>
      </c>
      <c r="C60" s="155" t="s">
        <v>101</v>
      </c>
      <c r="D60" s="143" t="s">
        <v>78</v>
      </c>
      <c r="E60" s="114">
        <v>4</v>
      </c>
      <c r="F60" s="113"/>
      <c r="G60" s="113">
        <f t="shared" si="6"/>
        <v>0</v>
      </c>
      <c r="H60" s="113"/>
      <c r="I60" s="113">
        <f t="shared" si="7"/>
        <v>0</v>
      </c>
      <c r="K60" s="146"/>
      <c r="L60" s="144"/>
    </row>
    <row r="61" spans="1:12" s="112" customFormat="1" ht="14.1" customHeight="1" x14ac:dyDescent="0.25">
      <c r="A61" s="178" t="s">
        <v>175</v>
      </c>
      <c r="B61" s="115">
        <v>240006010</v>
      </c>
      <c r="C61" s="155" t="s">
        <v>102</v>
      </c>
      <c r="D61" s="143" t="s">
        <v>78</v>
      </c>
      <c r="E61" s="114">
        <v>24</v>
      </c>
      <c r="F61" s="113"/>
      <c r="G61" s="113">
        <f t="shared" si="6"/>
        <v>0</v>
      </c>
      <c r="H61" s="113"/>
      <c r="I61" s="113">
        <f t="shared" si="7"/>
        <v>0</v>
      </c>
      <c r="K61" s="146"/>
      <c r="L61" s="144"/>
    </row>
    <row r="62" spans="1:12" s="112" customFormat="1" ht="14.1" customHeight="1" x14ac:dyDescent="0.25">
      <c r="A62" s="178" t="s">
        <v>176</v>
      </c>
      <c r="B62" s="115">
        <v>240006011</v>
      </c>
      <c r="C62" s="115" t="s">
        <v>149</v>
      </c>
      <c r="D62" s="143" t="s">
        <v>78</v>
      </c>
      <c r="E62" s="114">
        <v>5</v>
      </c>
      <c r="F62" s="113"/>
      <c r="G62" s="113">
        <f t="shared" si="6"/>
        <v>0</v>
      </c>
      <c r="H62" s="113"/>
      <c r="I62" s="113">
        <f t="shared" si="7"/>
        <v>0</v>
      </c>
      <c r="K62" s="146"/>
      <c r="L62" s="144"/>
    </row>
    <row r="63" spans="1:12" s="112" customFormat="1" ht="14.1" customHeight="1" x14ac:dyDescent="0.25">
      <c r="A63" s="178" t="s">
        <v>177</v>
      </c>
      <c r="B63" s="115">
        <v>240006012</v>
      </c>
      <c r="C63" s="115" t="s">
        <v>150</v>
      </c>
      <c r="D63" s="143" t="s">
        <v>78</v>
      </c>
      <c r="E63" s="114">
        <v>2</v>
      </c>
      <c r="F63" s="113"/>
      <c r="G63" s="113">
        <f t="shared" si="6"/>
        <v>0</v>
      </c>
      <c r="H63" s="113"/>
      <c r="I63" s="113">
        <f t="shared" si="7"/>
        <v>0</v>
      </c>
      <c r="K63" s="146"/>
      <c r="L63" s="144"/>
    </row>
    <row r="64" spans="1:12" s="112" customFormat="1" ht="14.1" customHeight="1" x14ac:dyDescent="0.25">
      <c r="A64" s="178" t="s">
        <v>178</v>
      </c>
      <c r="B64" s="115">
        <v>240006013</v>
      </c>
      <c r="C64" s="155" t="s">
        <v>148</v>
      </c>
      <c r="D64" s="143" t="s">
        <v>78</v>
      </c>
      <c r="E64" s="114">
        <v>1</v>
      </c>
      <c r="F64" s="113"/>
      <c r="G64" s="113">
        <f t="shared" si="6"/>
        <v>0</v>
      </c>
      <c r="H64" s="113"/>
      <c r="I64" s="113">
        <f t="shared" si="7"/>
        <v>0</v>
      </c>
      <c r="K64" s="146"/>
      <c r="L64" s="144"/>
    </row>
    <row r="65" spans="1:12" s="112" customFormat="1" ht="14.1" customHeight="1" x14ac:dyDescent="0.25">
      <c r="A65" s="178" t="s">
        <v>179</v>
      </c>
      <c r="B65" s="115">
        <v>240006014</v>
      </c>
      <c r="C65" s="155" t="s">
        <v>151</v>
      </c>
      <c r="D65" s="143" t="s">
        <v>78</v>
      </c>
      <c r="E65" s="114">
        <v>1</v>
      </c>
      <c r="F65" s="113"/>
      <c r="G65" s="113">
        <f t="shared" si="6"/>
        <v>0</v>
      </c>
      <c r="H65" s="113"/>
      <c r="I65" s="113">
        <f t="shared" si="7"/>
        <v>0</v>
      </c>
      <c r="K65" s="146"/>
      <c r="L65" s="144"/>
    </row>
    <row r="66" spans="1:12" s="112" customFormat="1" ht="14.1" customHeight="1" x14ac:dyDescent="0.25">
      <c r="A66" s="178" t="s">
        <v>180</v>
      </c>
      <c r="B66" s="115">
        <v>240006015</v>
      </c>
      <c r="C66" s="155" t="s">
        <v>152</v>
      </c>
      <c r="D66" s="143" t="s">
        <v>78</v>
      </c>
      <c r="E66" s="114">
        <v>2</v>
      </c>
      <c r="F66" s="113"/>
      <c r="G66" s="113">
        <f t="shared" si="6"/>
        <v>0</v>
      </c>
      <c r="H66" s="113"/>
      <c r="I66" s="113">
        <f t="shared" si="7"/>
        <v>0</v>
      </c>
      <c r="K66" s="146"/>
      <c r="L66" s="144"/>
    </row>
    <row r="67" spans="1:12" s="112" customFormat="1" ht="14.1" customHeight="1" x14ac:dyDescent="0.25">
      <c r="A67" s="111"/>
      <c r="B67" s="115"/>
      <c r="C67" s="155"/>
      <c r="D67" s="143"/>
      <c r="E67" s="114"/>
      <c r="F67" s="113"/>
      <c r="G67" s="113"/>
      <c r="H67" s="113"/>
      <c r="I67" s="113"/>
      <c r="K67" s="146"/>
      <c r="L67" s="144"/>
    </row>
    <row r="68" spans="1:12" s="112" customFormat="1" ht="14.1" customHeight="1" x14ac:dyDescent="0.25">
      <c r="A68" s="111"/>
      <c r="C68" s="145" t="s">
        <v>105</v>
      </c>
      <c r="D68" s="143"/>
      <c r="E68" s="114"/>
      <c r="F68" s="113"/>
      <c r="G68" s="113"/>
      <c r="H68" s="113"/>
      <c r="I68" s="113"/>
      <c r="K68" s="146"/>
      <c r="L68" s="144"/>
    </row>
    <row r="69" spans="1:12" s="112" customFormat="1" ht="14.1" customHeight="1" x14ac:dyDescent="0.25">
      <c r="A69" s="111"/>
      <c r="B69" s="115">
        <v>240006016</v>
      </c>
      <c r="C69" s="159" t="s">
        <v>118</v>
      </c>
      <c r="D69" s="118" t="s">
        <v>89</v>
      </c>
      <c r="E69" s="114">
        <v>21</v>
      </c>
      <c r="F69" s="113"/>
      <c r="G69" s="113">
        <f t="shared" si="6"/>
        <v>0</v>
      </c>
      <c r="H69" s="113"/>
      <c r="I69" s="113">
        <f t="shared" si="7"/>
        <v>0</v>
      </c>
      <c r="K69" s="146"/>
      <c r="L69" s="144"/>
    </row>
    <row r="70" spans="1:12" s="112" customFormat="1" ht="14.1" customHeight="1" x14ac:dyDescent="0.25">
      <c r="B70" s="115">
        <v>240006017</v>
      </c>
      <c r="C70" s="159" t="s">
        <v>94</v>
      </c>
      <c r="D70" s="118" t="s">
        <v>89</v>
      </c>
      <c r="E70" s="114">
        <v>27</v>
      </c>
      <c r="F70" s="113"/>
      <c r="G70" s="113">
        <f t="shared" si="6"/>
        <v>0</v>
      </c>
      <c r="H70" s="113"/>
      <c r="I70" s="113">
        <f t="shared" si="7"/>
        <v>0</v>
      </c>
      <c r="K70" s="146"/>
      <c r="L70" s="144"/>
    </row>
    <row r="71" spans="1:12" s="112" customFormat="1" ht="14.1" customHeight="1" x14ac:dyDescent="0.25">
      <c r="B71" s="115">
        <v>240006018</v>
      </c>
      <c r="C71" s="159" t="s">
        <v>95</v>
      </c>
      <c r="D71" s="118" t="s">
        <v>89</v>
      </c>
      <c r="E71" s="114">
        <v>39</v>
      </c>
      <c r="F71" s="113"/>
      <c r="G71" s="113">
        <f t="shared" si="6"/>
        <v>0</v>
      </c>
      <c r="H71" s="113"/>
      <c r="I71" s="113">
        <f t="shared" si="7"/>
        <v>0</v>
      </c>
      <c r="K71" s="146"/>
      <c r="L71" s="144"/>
    </row>
    <row r="72" spans="1:12" s="112" customFormat="1" ht="14.1" customHeight="1" x14ac:dyDescent="0.25">
      <c r="B72" s="115">
        <v>240006019</v>
      </c>
      <c r="C72" s="145" t="s">
        <v>106</v>
      </c>
      <c r="D72" s="156" t="s">
        <v>103</v>
      </c>
      <c r="E72" s="157">
        <v>1</v>
      </c>
      <c r="F72" s="113"/>
      <c r="G72" s="113">
        <f t="shared" si="6"/>
        <v>0</v>
      </c>
      <c r="H72" s="113"/>
      <c r="I72" s="113">
        <f t="shared" si="7"/>
        <v>0</v>
      </c>
      <c r="K72" s="146"/>
      <c r="L72" s="144"/>
    </row>
    <row r="73" spans="1:12" s="112" customFormat="1" ht="14.1" customHeight="1" x14ac:dyDescent="0.25">
      <c r="A73" s="111"/>
      <c r="B73" s="115">
        <v>240006020</v>
      </c>
      <c r="C73" s="145" t="s">
        <v>104</v>
      </c>
      <c r="D73" s="156" t="s">
        <v>103</v>
      </c>
      <c r="E73" s="157">
        <v>3</v>
      </c>
      <c r="F73" s="113"/>
      <c r="G73" s="113">
        <f t="shared" si="6"/>
        <v>0</v>
      </c>
      <c r="H73" s="113"/>
      <c r="I73" s="113">
        <f t="shared" si="7"/>
        <v>0</v>
      </c>
      <c r="K73" s="146"/>
      <c r="L73" s="144"/>
    </row>
    <row r="74" spans="1:12" s="112" customFormat="1" ht="14.1" customHeight="1" x14ac:dyDescent="0.25">
      <c r="A74" s="111"/>
      <c r="B74" s="115"/>
      <c r="C74" s="171" t="s">
        <v>137</v>
      </c>
      <c r="D74" s="118"/>
      <c r="E74" s="114"/>
      <c r="F74" s="113"/>
      <c r="G74" s="128">
        <f>SUM(G50:G73)</f>
        <v>0</v>
      </c>
      <c r="H74" s="128"/>
      <c r="I74" s="128">
        <f>SUM(I50:I73)</f>
        <v>0</v>
      </c>
      <c r="K74" s="146"/>
    </row>
    <row r="75" spans="1:12" ht="9.9499999999999993" customHeight="1" x14ac:dyDescent="0.25">
      <c r="A75" s="172"/>
      <c r="B75" s="172"/>
      <c r="C75" s="172"/>
      <c r="D75" s="172"/>
      <c r="E75" s="172"/>
      <c r="F75" s="172"/>
      <c r="G75" s="172"/>
      <c r="H75" s="172"/>
      <c r="I75" s="172"/>
    </row>
    <row r="76" spans="1:12" ht="9.75" customHeight="1" x14ac:dyDescent="0.25"/>
  </sheetData>
  <mergeCells count="1">
    <mergeCell ref="A1:I1"/>
  </mergeCells>
  <printOptions horizontalCentered="1"/>
  <pageMargins left="0.31496062992125984" right="0.31496062992125984" top="0.19685039370078741" bottom="0.51181102362204722" header="0" footer="0.11811023622047245"/>
  <pageSetup paperSize="9" orientation="landscape" r:id="rId1"/>
  <headerFooter>
    <oddFooter>&amp;L&amp;"Arial,Obyčejné"&amp;9Vypracoval: Roman Michoněk&amp;C&amp;"Arial,Obyčejné"&amp;9Strana &amp;P/&amp;N&amp;R&amp;"Arial,Obyčejné"&amp;9Datum: 12/2019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Rekapitulace</vt:lpstr>
      <vt:lpstr>Položkový rozpočet</vt:lpstr>
      <vt:lpstr>'Položkový rozpočet'!Názvy_tisku</vt:lpstr>
      <vt:lpstr>'Položkový rozpočet'!Oblast_tisku</vt:lpstr>
      <vt:lpstr>Rekapitulace!Oblast_tisku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Vladimíra Martiníková</cp:lastModifiedBy>
  <cp:lastPrinted>2019-12-09T12:53:57Z</cp:lastPrinted>
  <dcterms:created xsi:type="dcterms:W3CDTF">2012-11-08T08:08:09Z</dcterms:created>
  <dcterms:modified xsi:type="dcterms:W3CDTF">2020-05-05T07:51:07Z</dcterms:modified>
</cp:coreProperties>
</file>